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5420" windowHeight="4110" tabRatio="649"/>
  </bookViews>
  <sheets>
    <sheet name="RR HH" sheetId="6" r:id="rId1"/>
    <sheet name="INSTR-HERR" sheetId="5" r:id="rId2"/>
    <sheet name="LOGISTICA" sheetId="4" r:id="rId3"/>
    <sheet name="ADM Y UTILIDADES" sheetId="9" r:id="rId4"/>
    <sheet name="RESUMEN REGION 3" sheetId="10" r:id="rId5"/>
  </sheets>
  <definedNames>
    <definedName name="_xlnm.Print_Area" localSheetId="3">'ADM Y UTILIDADES'!$B$1:$J$25</definedName>
    <definedName name="_xlnm.Print_Area" localSheetId="1">'INSTR-HERR'!$A$1:$N$17</definedName>
    <definedName name="_xlnm.Print_Area" localSheetId="2">LOGISTICA!$A$1:$C$19</definedName>
    <definedName name="_xlnm.Print_Area" localSheetId="4">'RESUMEN REGION 3'!$A$3:$D$24</definedName>
    <definedName name="_xlnm.Print_Area" localSheetId="0">'RR HH'!$A$1:$F$14</definedName>
  </definedNames>
  <calcPr calcId="145621"/>
</workbook>
</file>

<file path=xl/calcChain.xml><?xml version="1.0" encoding="utf-8"?>
<calcChain xmlns="http://schemas.openxmlformats.org/spreadsheetml/2006/main">
  <c r="N17" i="5" l="1"/>
  <c r="M17" i="5"/>
  <c r="L17" i="5"/>
  <c r="K17" i="5"/>
  <c r="H14" i="5"/>
  <c r="H11" i="5"/>
  <c r="H10" i="5"/>
  <c r="H9" i="5"/>
  <c r="N9" i="5" s="1"/>
  <c r="H8" i="5"/>
  <c r="H7" i="5"/>
  <c r="H6" i="5"/>
  <c r="E12" i="6"/>
  <c r="F12" i="6" s="1"/>
  <c r="D9" i="9" s="1"/>
  <c r="E9" i="9" s="1"/>
  <c r="F9" i="9" s="1"/>
  <c r="G9" i="9" s="1"/>
  <c r="H9" i="9" s="1"/>
  <c r="I9" i="9" s="1"/>
  <c r="J9" i="9" s="1"/>
  <c r="J6" i="5"/>
  <c r="M6" i="5" s="1"/>
  <c r="J7" i="5"/>
  <c r="M7" i="5" s="1"/>
  <c r="J8" i="5"/>
  <c r="M8" i="5" s="1"/>
  <c r="J9" i="5"/>
  <c r="M9" i="5" s="1"/>
  <c r="J10" i="5"/>
  <c r="N10" i="5" s="1"/>
  <c r="J11" i="5"/>
  <c r="M11" i="5" s="1"/>
  <c r="C18" i="4"/>
  <c r="D25" i="9" s="1"/>
  <c r="E25" i="9" s="1"/>
  <c r="F25" i="9" s="1"/>
  <c r="G25" i="9" s="1"/>
  <c r="H25" i="9" s="1"/>
  <c r="I25" i="9" s="1"/>
  <c r="J25" i="9" s="1"/>
  <c r="E11" i="6"/>
  <c r="F11" i="6" s="1"/>
  <c r="D8" i="9" s="1"/>
  <c r="E8" i="9" s="1"/>
  <c r="F8" i="9" s="1"/>
  <c r="G8" i="9" s="1"/>
  <c r="H8" i="9" s="1"/>
  <c r="I8" i="9" s="1"/>
  <c r="J8" i="9" s="1"/>
  <c r="L6" i="5"/>
  <c r="L10" i="5"/>
  <c r="J14" i="5"/>
  <c r="L14" i="5" s="1"/>
  <c r="C13" i="4"/>
  <c r="D24" i="9" s="1"/>
  <c r="E24" i="9" s="1"/>
  <c r="F24" i="9" s="1"/>
  <c r="G24" i="9" s="1"/>
  <c r="H24" i="9" s="1"/>
  <c r="I24" i="9" s="1"/>
  <c r="J24" i="9" s="1"/>
  <c r="E10" i="6"/>
  <c r="F10" i="6" s="1"/>
  <c r="D7" i="9" s="1"/>
  <c r="E7" i="9" s="1"/>
  <c r="F7" i="9" s="1"/>
  <c r="G7" i="9" s="1"/>
  <c r="H7" i="9" s="1"/>
  <c r="I7" i="9" s="1"/>
  <c r="J7" i="9" s="1"/>
  <c r="E7" i="6"/>
  <c r="F7" i="6" s="1"/>
  <c r="D6" i="9" s="1"/>
  <c r="E6" i="9" s="1"/>
  <c r="F6" i="9" s="1"/>
  <c r="G6" i="9" s="1"/>
  <c r="H6" i="9" s="1"/>
  <c r="I6" i="9" s="1"/>
  <c r="J6" i="9" s="1"/>
  <c r="K6" i="5"/>
  <c r="K8" i="5"/>
  <c r="K14" i="5"/>
  <c r="C8" i="4"/>
  <c r="D23" i="9" s="1"/>
  <c r="E23" i="9" s="1"/>
  <c r="F23" i="9" s="1"/>
  <c r="G23" i="9" s="1"/>
  <c r="H23" i="9" s="1"/>
  <c r="I23" i="9" s="1"/>
  <c r="J23" i="9" s="1"/>
  <c r="E6" i="6"/>
  <c r="F6" i="6" s="1"/>
  <c r="D5" i="9" s="1"/>
  <c r="E5" i="9" s="1"/>
  <c r="F5" i="9" s="1"/>
  <c r="G5" i="9" s="1"/>
  <c r="H5" i="9" s="1"/>
  <c r="I5" i="9" s="1"/>
  <c r="J5" i="9" s="1"/>
  <c r="M14" i="5"/>
  <c r="N6" i="5"/>
  <c r="N7" i="5"/>
  <c r="N11" i="5"/>
  <c r="K10" i="5" l="1"/>
  <c r="L8" i="5"/>
  <c r="N14" i="5"/>
  <c r="N8" i="5"/>
  <c r="K9" i="5"/>
  <c r="L11" i="5"/>
  <c r="L7" i="5"/>
  <c r="D16" i="9" s="1"/>
  <c r="E16" i="9" s="1"/>
  <c r="F16" i="9" s="1"/>
  <c r="G16" i="9" s="1"/>
  <c r="H16" i="9" s="1"/>
  <c r="I16" i="9" s="1"/>
  <c r="J16" i="9" s="1"/>
  <c r="D7" i="10" s="1"/>
  <c r="M10" i="5"/>
  <c r="K11" i="5"/>
  <c r="K7" i="5"/>
  <c r="L9" i="5"/>
  <c r="D18" i="9"/>
  <c r="E18" i="9" s="1"/>
  <c r="F18" i="9" s="1"/>
  <c r="G18" i="9" s="1"/>
  <c r="H18" i="9" s="1"/>
  <c r="I18" i="9" s="1"/>
  <c r="J18" i="9" s="1"/>
  <c r="D9" i="10"/>
  <c r="D19" i="10" l="1"/>
  <c r="D14" i="10"/>
  <c r="D17" i="10"/>
  <c r="D12" i="10"/>
  <c r="D17" i="9"/>
  <c r="E17" i="9" s="1"/>
  <c r="F17" i="9" s="1"/>
  <c r="G17" i="9" s="1"/>
  <c r="H17" i="9" s="1"/>
  <c r="I17" i="9" s="1"/>
  <c r="J17" i="9" s="1"/>
  <c r="D8" i="10" s="1"/>
  <c r="D14" i="9"/>
  <c r="E14" i="9" s="1"/>
  <c r="F14" i="9" s="1"/>
  <c r="G14" i="9" s="1"/>
  <c r="H14" i="9" s="1"/>
  <c r="I14" i="9" s="1"/>
  <c r="J14" i="9" s="1"/>
  <c r="D5" i="10" s="1"/>
  <c r="D15" i="9"/>
  <c r="E15" i="9" s="1"/>
  <c r="F15" i="9" s="1"/>
  <c r="G15" i="9" s="1"/>
  <c r="H15" i="9" s="1"/>
  <c r="I15" i="9" s="1"/>
  <c r="J15" i="9" s="1"/>
  <c r="D6" i="10" s="1"/>
  <c r="D15" i="10" l="1"/>
  <c r="D10" i="10"/>
  <c r="D13" i="10"/>
  <c r="D18" i="10"/>
  <c r="D16" i="10"/>
  <c r="D11" i="10"/>
</calcChain>
</file>

<file path=xl/sharedStrings.xml><?xml version="1.0" encoding="utf-8"?>
<sst xmlns="http://schemas.openxmlformats.org/spreadsheetml/2006/main" count="195" uniqueCount="70">
  <si>
    <t>ITEM</t>
  </si>
  <si>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</si>
  <si>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</si>
  <si>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</si>
  <si>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</si>
  <si>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</si>
  <si>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</si>
  <si>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</si>
  <si>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</si>
  <si>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</si>
  <si>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</si>
  <si>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</si>
  <si>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</si>
  <si>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</si>
  <si>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</si>
  <si>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</si>
  <si>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MENSUAL Total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</si>
  <si>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</si>
  <si>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</si>
  <si>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</si>
  <si>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</si>
  <si>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</si>
  <si>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</si>
  <si>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Técnico de Planta Externa 1</t>
  </si>
  <si>
    <t>Técnico de Planta Externa e IP 1</t>
  </si>
  <si>
    <t>RR HH</t>
  </si>
  <si>
    <t>Pelador de cable</t>
  </si>
  <si>
    <t>Destornilladores planos y estrella en sus diferentes medidas (grande, mediano y pequeño)</t>
  </si>
  <si>
    <t>Set</t>
  </si>
  <si>
    <t>Alicates de fuerza, corte y punta</t>
  </si>
  <si>
    <t>Maletín de herramientas</t>
  </si>
  <si>
    <t>Cinturón de seguridad</t>
  </si>
  <si>
    <t>HERRAMIENTAS</t>
  </si>
  <si>
    <t>CONCEPTO</t>
  </si>
  <si>
    <t>HERRAMIENTAS, INSTRUMENTOS, VEHICULOS Y OFICINAS</t>
  </si>
  <si>
    <t xml:space="preserve">Material de escritorio </t>
  </si>
  <si>
    <t>LOCALIDAD</t>
  </si>
  <si>
    <t>LOGISTICA</t>
  </si>
  <si>
    <t>GASTOS ADMINISTRATIVOS U OPERATIVOS ASOCIADOS A CADA CONCEPTO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</si>
  <si>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</si>
  <si>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</si>
  <si>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</si>
  <si>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</si>
  <si>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</si>
  <si>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PERIODO</t>
  </si>
  <si>
    <t>Un mes</t>
  </si>
  <si>
    <t>Trinidad</t>
  </si>
  <si>
    <t>LPZ</t>
  </si>
  <si>
    <t>TDD</t>
  </si>
  <si>
    <t>Llave Cresent, martillo, linterna, flexómetro, juego de llaves mixtas y sierra mecánica con dos repuestos</t>
  </si>
  <si>
    <t>DEP. MENSUAL Bs.</t>
  </si>
  <si>
    <t>Subtotal</t>
  </si>
  <si>
    <t>HERRAMIENTAS, INSTRUMENTOS Técnico de Planta Externa 1</t>
  </si>
  <si>
    <t>HERRAMIENTAS, INSTRUMENTOS Técnico de Planta Externa e IP 1</t>
  </si>
  <si>
    <t>Computador portátil, Pentium IV o superior</t>
  </si>
  <si>
    <t>Técnico de Planta Externa 2</t>
  </si>
  <si>
    <t>Otras BN</t>
  </si>
  <si>
    <t>Traslado y estadia</t>
  </si>
  <si>
    <t>Otras Departamento Beni</t>
  </si>
  <si>
    <t>Santa Cruz</t>
  </si>
  <si>
    <t>STC</t>
  </si>
  <si>
    <t>Otras Localidades Beni</t>
  </si>
  <si>
    <t>SUELDO 
(SIN IVA)</t>
  </si>
  <si>
    <t>VALOR 
(SIN IVA)</t>
  </si>
  <si>
    <t>TOTAL Bs. (SIN IVA) 
POR MES</t>
  </si>
  <si>
    <t>COSTO EN Bs.
(SIN IVA)</t>
  </si>
  <si>
    <t>PRECIO
(CON IVA)</t>
  </si>
  <si>
    <t>PRECIO Bs. 
(CON IVA)</t>
  </si>
  <si>
    <t>Una Semana</t>
  </si>
  <si>
    <t>Un 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</si>
</sst>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22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</font>
    <font>
      <b/>
      <sz val="10"/>
      <color indexed="8"/>
      <name val="Arial"/>
      <family val="2"/>
    </font>
    <font>
      <sz val="8"/>
      <name val="Arial"/>
    </font>
    <font>
      <b/>
      <sz val="14"/>
      <name val="Arial"/>
      <family val="2"/>
    </font>
    <font>
      <b/>
      <sz val="8"/>
      <color indexed="8"/>
      <name val="Arial"/>
    </font>
    <font>
      <b/>
      <sz val="8"/>
      <name val="Arial"/>
    </font>
    <font>
      <b/>
      <sz val="8"/>
      <color indexed="13"/>
      <name val="Arial"/>
    </font>
    <font>
      <sz val="8"/>
      <color indexed="8"/>
      <name val="Arial"/>
    </font>
    <font>
      <b/>
      <sz val="8"/>
      <color indexed="8"/>
      <name val="Arial"/>
      <family val="2"/>
    </font>
    <font>
      <b/>
      <sz val="14"/>
      <color indexed="8"/>
      <name val="Arial"/>
    </font>
    <font>
      <b/>
      <sz val="10"/>
      <name val="Arial"/>
    </font>
    <font>
      <b/>
      <sz val="9"/>
      <name val="Arial"/>
      <family val="2"/>
    </font>
    <font>
      <sz val="9"/>
      <name val="Arial"/>
      <family val="2"/>
    </font>
    <font>
      <b/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53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91">
    <xf numFmtId="0" fontId="0" fillId="0" borderId="0" xfId="0"/>
    <xf numFmtId="0" fontId="6" fillId="0" borderId="0" xfId="0" applyFont="1" applyFill="1" applyBorder="1" applyAlignment="1">
      <alignment horizontal="center" vertical="justify" wrapText="1"/>
    </xf>
    <xf numFmtId="3" fontId="6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1" fillId="0" borderId="0" xfId="0" applyFont="1"/>
    <xf numFmtId="3" fontId="15" fillId="0" borderId="3" xfId="0" applyNumberFormat="1" applyFont="1" applyBorder="1" applyAlignment="1">
      <alignment horizontal="center" vertical="justify"/>
    </xf>
    <xf numFmtId="0" fontId="15" fillId="0" borderId="1" xfId="0" applyFont="1" applyBorder="1" applyAlignment="1">
      <alignment vertical="justify"/>
    </xf>
    <xf numFmtId="0" fontId="15" fillId="0" borderId="1" xfId="0" applyFont="1" applyBorder="1" applyAlignment="1">
      <alignment horizontal="center" vertical="justify"/>
    </xf>
    <xf numFmtId="3" fontId="15" fillId="0" borderId="1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1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/>
    </xf>
    <xf numFmtId="0" fontId="0" fillId="0" borderId="4" xfId="0" applyBorder="1" applyAlignment="1">
      <alignment vertical="top"/>
    </xf>
    <xf numFmtId="0" fontId="5" fillId="0" borderId="4" xfId="0" applyFont="1" applyBorder="1" applyAlignment="1">
      <alignment vertical="top"/>
    </xf>
    <xf numFmtId="0" fontId="4" fillId="0" borderId="5" xfId="0" applyFont="1" applyBorder="1"/>
    <xf numFmtId="0" fontId="4" fillId="0" borderId="3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horizontal="right" vertical="center" wrapText="1"/>
    </xf>
    <xf numFmtId="4" fontId="5" fillId="0" borderId="10" xfId="0" applyNumberFormat="1" applyFont="1" applyFill="1" applyBorder="1" applyAlignment="1">
      <alignment vertical="top"/>
    </xf>
    <xf numFmtId="4" fontId="15" fillId="3" borderId="1" xfId="0" applyNumberFormat="1" applyFont="1" applyFill="1" applyBorder="1" applyAlignment="1">
      <alignment vertical="justify"/>
    </xf>
    <xf numFmtId="4" fontId="15" fillId="3" borderId="11" xfId="0" applyNumberFormat="1" applyFont="1" applyFill="1" applyBorder="1" applyAlignment="1">
      <alignment vertical="justify"/>
    </xf>
    <xf numFmtId="0" fontId="10" fillId="0" borderId="5" xfId="0" applyFont="1" applyBorder="1" applyAlignment="1">
      <alignment horizontal="center" vertical="justify"/>
    </xf>
    <xf numFmtId="0" fontId="13" fillId="0" borderId="19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justify"/>
    </xf>
    <xf numFmtId="0" fontId="12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7" fillId="0" borderId="0" xfId="0" applyFont="1" applyFill="1" applyBorder="1"/>
    <xf numFmtId="0" fontId="9" fillId="0" borderId="20" xfId="0" applyFont="1" applyFill="1" applyBorder="1" applyAlignment="1">
      <alignment horizontal="center"/>
    </xf>
    <xf numFmtId="0" fontId="10" fillId="0" borderId="21" xfId="0" applyFont="1" applyBorder="1" applyAlignment="1">
      <alignment horizontal="center" vertical="justify"/>
    </xf>
    <xf numFmtId="0" fontId="15" fillId="0" borderId="22" xfId="0" applyFont="1" applyBorder="1" applyAlignment="1">
      <alignment vertical="justify"/>
    </xf>
    <xf numFmtId="0" fontId="15" fillId="0" borderId="22" xfId="0" applyFont="1" applyBorder="1" applyAlignment="1">
      <alignment horizontal="center" vertical="justify"/>
    </xf>
    <xf numFmtId="4" fontId="15" fillId="3" borderId="22" xfId="0" applyNumberFormat="1" applyFont="1" applyFill="1" applyBorder="1" applyAlignment="1">
      <alignment vertical="justify"/>
    </xf>
    <xf numFmtId="3" fontId="15" fillId="0" borderId="22" xfId="0" applyNumberFormat="1" applyFont="1" applyBorder="1" applyAlignment="1">
      <alignment horizontal="center" vertical="justify"/>
    </xf>
    <xf numFmtId="0" fontId="10" fillId="0" borderId="23" xfId="0" applyFont="1" applyBorder="1" applyAlignment="1">
      <alignment horizontal="center" vertical="justify"/>
    </xf>
    <xf numFmtId="0" fontId="15" fillId="0" borderId="24" xfId="0" applyFont="1" applyBorder="1" applyAlignment="1">
      <alignment vertical="justify"/>
    </xf>
    <xf numFmtId="0" fontId="15" fillId="0" borderId="24" xfId="0" applyFont="1" applyBorder="1" applyAlignment="1">
      <alignment horizontal="center" vertical="justify"/>
    </xf>
    <xf numFmtId="4" fontId="15" fillId="0" borderId="24" xfId="0" applyNumberFormat="1" applyFont="1" applyFill="1" applyBorder="1" applyAlignment="1">
      <alignment vertical="justify"/>
    </xf>
    <xf numFmtId="3" fontId="15" fillId="0" borderId="24" xfId="0" applyNumberFormat="1" applyFont="1" applyBorder="1" applyAlignment="1">
      <alignment horizontal="center" vertical="justify"/>
    </xf>
    <xf numFmtId="4" fontId="0" fillId="2" borderId="10" xfId="0" applyNumberFormat="1" applyFill="1" applyBorder="1" applyAlignment="1">
      <alignment vertical="top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3" fontId="3" fillId="0" borderId="22" xfId="0" applyNumberFormat="1" applyFont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10" fontId="3" fillId="2" borderId="24" xfId="0" applyNumberFormat="1" applyFont="1" applyFill="1" applyBorder="1" applyAlignment="1">
      <alignment horizontal="center" vertical="center" wrapText="1"/>
    </xf>
    <xf numFmtId="10" fontId="3" fillId="0" borderId="2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justify" wrapText="1"/>
    </xf>
    <xf numFmtId="0" fontId="2" fillId="0" borderId="3" xfId="0" applyFont="1" applyFill="1" applyBorder="1" applyAlignment="1">
      <alignment horizontal="left" vertical="justify" wrapText="1"/>
    </xf>
    <xf numFmtId="4" fontId="3" fillId="2" borderId="3" xfId="0" applyNumberFormat="1" applyFont="1" applyFill="1" applyBorder="1" applyAlignment="1">
      <alignment horizontal="right" vertical="justify" wrapText="1"/>
    </xf>
    <xf numFmtId="164" fontId="2" fillId="0" borderId="3" xfId="2" applyFont="1" applyBorder="1" applyAlignment="1">
      <alignment horizontal="right" vertical="top" wrapText="1"/>
    </xf>
    <xf numFmtId="164" fontId="2" fillId="0" borderId="6" xfId="2" applyFont="1" applyFill="1" applyBorder="1" applyAlignment="1">
      <alignment horizontal="right" vertical="top" wrapText="1"/>
    </xf>
    <xf numFmtId="4" fontId="3" fillId="0" borderId="3" xfId="0" applyNumberFormat="1" applyFont="1" applyFill="1" applyBorder="1" applyAlignment="1">
      <alignment horizontal="right" vertical="justify" wrapText="1"/>
    </xf>
    <xf numFmtId="164" fontId="3" fillId="0" borderId="26" xfId="0" applyNumberFormat="1" applyFont="1" applyFill="1" applyBorder="1" applyAlignment="1">
      <alignment vertical="justify" wrapText="1"/>
    </xf>
    <xf numFmtId="0" fontId="2" fillId="0" borderId="3" xfId="0" applyFont="1" applyFill="1" applyBorder="1" applyAlignment="1">
      <alignment horizontal="center" vertical="justify" wrapText="1"/>
    </xf>
    <xf numFmtId="0" fontId="16" fillId="0" borderId="24" xfId="0" applyFont="1" applyBorder="1" applyAlignment="1">
      <alignment horizontal="center" vertical="center" wrapText="1"/>
    </xf>
    <xf numFmtId="0" fontId="16" fillId="0" borderId="24" xfId="0" applyFont="1" applyBorder="1" applyAlignment="1">
      <alignment vertical="center" wrapText="1"/>
    </xf>
    <xf numFmtId="9" fontId="15" fillId="0" borderId="22" xfId="0" applyNumberFormat="1" applyFont="1" applyBorder="1" applyAlignment="1">
      <alignment horizontal="center" vertical="justify"/>
    </xf>
    <xf numFmtId="164" fontId="15" fillId="0" borderId="25" xfId="2" applyFont="1" applyBorder="1" applyAlignment="1">
      <alignment horizontal="right" vertical="justify"/>
    </xf>
    <xf numFmtId="164" fontId="15" fillId="0" borderId="6" xfId="2" applyFont="1" applyBorder="1" applyAlignment="1">
      <alignment horizontal="right" vertical="justify"/>
    </xf>
    <xf numFmtId="164" fontId="15" fillId="0" borderId="27" xfId="2" applyFont="1" applyBorder="1" applyAlignment="1">
      <alignment horizontal="right" vertical="justify"/>
    </xf>
    <xf numFmtId="9" fontId="15" fillId="0" borderId="3" xfId="0" applyNumberFormat="1" applyFont="1" applyBorder="1" applyAlignment="1">
      <alignment horizontal="center" vertical="justify"/>
    </xf>
    <xf numFmtId="0" fontId="10" fillId="0" borderId="28" xfId="0" applyFont="1" applyBorder="1" applyAlignment="1">
      <alignment horizontal="center" vertical="justify"/>
    </xf>
    <xf numFmtId="9" fontId="15" fillId="0" borderId="29" xfId="0" applyNumberFormat="1" applyFont="1" applyBorder="1" applyAlignment="1">
      <alignment horizontal="center" vertical="justify"/>
    </xf>
    <xf numFmtId="0" fontId="12" fillId="0" borderId="20" xfId="0" applyFont="1" applyFill="1" applyBorder="1" applyAlignment="1">
      <alignment horizontal="center"/>
    </xf>
    <xf numFmtId="4" fontId="15" fillId="0" borderId="30" xfId="0" applyNumberFormat="1" applyFont="1" applyBorder="1" applyAlignment="1">
      <alignment horizontal="center" vertical="justify"/>
    </xf>
    <xf numFmtId="4" fontId="15" fillId="0" borderId="31" xfId="0" applyNumberFormat="1" applyFont="1" applyBorder="1" applyAlignment="1">
      <alignment horizontal="center" vertical="justify"/>
    </xf>
    <xf numFmtId="4" fontId="15" fillId="0" borderId="32" xfId="0" applyNumberFormat="1" applyFont="1" applyBorder="1" applyAlignment="1">
      <alignment horizontal="center" vertical="justify"/>
    </xf>
    <xf numFmtId="4" fontId="14" fillId="0" borderId="0" xfId="0" applyNumberFormat="1" applyFont="1" applyFill="1" applyBorder="1"/>
    <xf numFmtId="4" fontId="9" fillId="0" borderId="32" xfId="0" applyNumberFormat="1" applyFont="1" applyBorder="1" applyAlignment="1">
      <alignment horizontal="center" vertical="justify"/>
    </xf>
    <xf numFmtId="4" fontId="9" fillId="0" borderId="27" xfId="0" applyNumberFormat="1" applyFont="1" applyBorder="1" applyAlignment="1">
      <alignment horizontal="center" vertical="justify"/>
    </xf>
    <xf numFmtId="2" fontId="15" fillId="0" borderId="22" xfId="0" applyNumberFormat="1" applyFont="1" applyBorder="1" applyAlignment="1">
      <alignment horizontal="center" vertical="justify"/>
    </xf>
    <xf numFmtId="4" fontId="15" fillId="0" borderId="22" xfId="0" applyNumberFormat="1" applyFont="1" applyBorder="1" applyAlignment="1">
      <alignment horizontal="center" vertical="justify"/>
    </xf>
    <xf numFmtId="2" fontId="15" fillId="0" borderId="25" xfId="0" applyNumberFormat="1" applyFont="1" applyBorder="1" applyAlignment="1">
      <alignment horizontal="right" vertical="justify"/>
    </xf>
    <xf numFmtId="0" fontId="15" fillId="0" borderId="33" xfId="0" applyFont="1" applyBorder="1" applyAlignment="1">
      <alignment vertical="justify"/>
    </xf>
    <xf numFmtId="0" fontId="15" fillId="0" borderId="33" xfId="0" applyFont="1" applyBorder="1" applyAlignment="1">
      <alignment horizontal="center" vertical="justify"/>
    </xf>
    <xf numFmtId="4" fontId="15" fillId="0" borderId="33" xfId="0" applyNumberFormat="1" applyFont="1" applyFill="1" applyBorder="1" applyAlignment="1">
      <alignment vertical="justify"/>
    </xf>
    <xf numFmtId="3" fontId="15" fillId="0" borderId="33" xfId="0" applyNumberFormat="1" applyFont="1" applyBorder="1" applyAlignment="1">
      <alignment horizontal="center" vertical="justify"/>
    </xf>
    <xf numFmtId="9" fontId="15" fillId="0" borderId="33" xfId="0" applyNumberFormat="1" applyFont="1" applyBorder="1" applyAlignment="1">
      <alignment horizontal="center" vertical="justify"/>
    </xf>
    <xf numFmtId="4" fontId="15" fillId="0" borderId="33" xfId="0" applyNumberFormat="1" applyFont="1" applyBorder="1" applyAlignment="1">
      <alignment horizontal="center" vertical="justify"/>
    </xf>
    <xf numFmtId="164" fontId="15" fillId="0" borderId="34" xfId="2" applyFont="1" applyBorder="1" applyAlignment="1">
      <alignment horizontal="right" vertical="justify"/>
    </xf>
    <xf numFmtId="0" fontId="15" fillId="0" borderId="35" xfId="0" applyFont="1" applyBorder="1" applyAlignment="1">
      <alignment horizontal="center" vertical="justify"/>
    </xf>
    <xf numFmtId="4" fontId="15" fillId="0" borderId="35" xfId="0" applyNumberFormat="1" applyFont="1" applyFill="1" applyBorder="1" applyAlignment="1">
      <alignment vertical="justify"/>
    </xf>
    <xf numFmtId="3" fontId="15" fillId="0" borderId="35" xfId="0" applyNumberFormat="1" applyFont="1" applyBorder="1" applyAlignment="1">
      <alignment horizontal="center" vertical="justify"/>
    </xf>
    <xf numFmtId="9" fontId="15" fillId="0" borderId="35" xfId="0" applyNumberFormat="1" applyFont="1" applyBorder="1" applyAlignment="1">
      <alignment horizontal="center" vertical="justify"/>
    </xf>
    <xf numFmtId="4" fontId="15" fillId="0" borderId="35" xfId="0" applyNumberFormat="1" applyFont="1" applyBorder="1" applyAlignment="1">
      <alignment horizontal="center" vertical="justify"/>
    </xf>
    <xf numFmtId="164" fontId="15" fillId="0" borderId="36" xfId="2" applyFont="1" applyBorder="1" applyAlignment="1">
      <alignment horizontal="right" vertical="justify"/>
    </xf>
    <xf numFmtId="0" fontId="10" fillId="0" borderId="37" xfId="0" applyFont="1" applyBorder="1" applyAlignment="1">
      <alignment horizontal="center" vertical="justify"/>
    </xf>
    <xf numFmtId="0" fontId="8" fillId="0" borderId="35" xfId="0" applyFont="1" applyBorder="1" applyAlignment="1">
      <alignment vertical="justify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22" xfId="0" applyFont="1" applyBorder="1" applyAlignment="1">
      <alignment vertical="center" wrapText="1"/>
    </xf>
    <xf numFmtId="10" fontId="3" fillId="2" borderId="33" xfId="0" applyNumberFormat="1" applyFont="1" applyFill="1" applyBorder="1" applyAlignment="1">
      <alignment horizontal="center" vertical="center" wrapText="1"/>
    </xf>
    <xf numFmtId="0" fontId="5" fillId="0" borderId="21" xfId="0" applyFont="1" applyBorder="1"/>
    <xf numFmtId="164" fontId="20" fillId="0" borderId="22" xfId="2" applyFont="1" applyFill="1" applyBorder="1" applyAlignment="1">
      <alignment horizontal="right" vertical="top" wrapText="1"/>
    </xf>
    <xf numFmtId="164" fontId="19" fillId="0" borderId="25" xfId="2" applyFont="1" applyFill="1" applyBorder="1" applyAlignment="1">
      <alignment horizontal="right" vertical="top" wrapText="1"/>
    </xf>
    <xf numFmtId="0" fontId="5" fillId="0" borderId="4" xfId="0" applyFont="1" applyBorder="1"/>
    <xf numFmtId="164" fontId="20" fillId="0" borderId="1" xfId="2" applyFont="1" applyFill="1" applyBorder="1" applyAlignment="1">
      <alignment horizontal="right" vertical="top" wrapText="1"/>
    </xf>
    <xf numFmtId="164" fontId="19" fillId="0" borderId="10" xfId="2" applyFont="1" applyFill="1" applyBorder="1" applyAlignment="1">
      <alignment horizontal="right" vertical="top" wrapText="1"/>
    </xf>
    <xf numFmtId="0" fontId="5" fillId="0" borderId="23" xfId="0" applyFont="1" applyBorder="1"/>
    <xf numFmtId="164" fontId="20" fillId="0" borderId="24" xfId="2" applyFont="1" applyFill="1" applyBorder="1" applyAlignment="1">
      <alignment horizontal="right" vertical="top" wrapText="1"/>
    </xf>
    <xf numFmtId="164" fontId="19" fillId="0" borderId="40" xfId="2" applyFont="1" applyFill="1" applyBorder="1" applyAlignment="1">
      <alignment horizontal="right" vertical="top" wrapText="1"/>
    </xf>
    <xf numFmtId="0" fontId="5" fillId="0" borderId="0" xfId="0" applyFont="1"/>
    <xf numFmtId="4" fontId="20" fillId="0" borderId="1" xfId="2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0" fontId="3" fillId="0" borderId="0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40" xfId="0" applyNumberFormat="1" applyFont="1" applyBorder="1" applyAlignment="1">
      <alignment horizontal="right" vertical="center" wrapText="1"/>
    </xf>
    <xf numFmtId="4" fontId="20" fillId="0" borderId="22" xfId="0" applyNumberFormat="1" applyFont="1" applyBorder="1" applyAlignment="1">
      <alignment vertical="top"/>
    </xf>
    <xf numFmtId="4" fontId="19" fillId="0" borderId="25" xfId="0" applyNumberFormat="1" applyFont="1" applyBorder="1" applyAlignment="1">
      <alignment vertical="top"/>
    </xf>
    <xf numFmtId="4" fontId="19" fillId="0" borderId="10" xfId="2" applyNumberFormat="1" applyFont="1" applyFill="1" applyBorder="1" applyAlignment="1">
      <alignment horizontal="right" vertical="top" wrapText="1"/>
    </xf>
    <xf numFmtId="4" fontId="20" fillId="0" borderId="24" xfId="2" applyNumberFormat="1" applyFont="1" applyFill="1" applyBorder="1" applyAlignment="1">
      <alignment horizontal="right" vertical="top" wrapText="1"/>
    </xf>
    <xf numFmtId="4" fontId="19" fillId="0" borderId="40" xfId="2" applyNumberFormat="1" applyFont="1" applyFill="1" applyBorder="1" applyAlignment="1">
      <alignment horizontal="right" vertical="top" wrapText="1"/>
    </xf>
    <xf numFmtId="0" fontId="2" fillId="0" borderId="41" xfId="0" applyFont="1" applyFill="1" applyBorder="1" applyAlignment="1">
      <alignment horizontal="center" vertical="justify" wrapText="1"/>
    </xf>
    <xf numFmtId="0" fontId="2" fillId="0" borderId="42" xfId="0" applyFont="1" applyFill="1" applyBorder="1" applyAlignment="1">
      <alignment horizontal="center" vertical="justify" wrapText="1"/>
    </xf>
    <xf numFmtId="4" fontId="15" fillId="0" borderId="43" xfId="0" applyNumberFormat="1" applyFont="1" applyBorder="1" applyAlignment="1">
      <alignment horizontal="center" vertical="justify"/>
    </xf>
    <xf numFmtId="0" fontId="5" fillId="0" borderId="28" xfId="0" applyFont="1" applyBorder="1"/>
    <xf numFmtId="164" fontId="20" fillId="0" borderId="33" xfId="2" applyFont="1" applyFill="1" applyBorder="1" applyAlignment="1">
      <alignment horizontal="right" vertical="top" wrapText="1"/>
    </xf>
    <xf numFmtId="164" fontId="19" fillId="0" borderId="34" xfId="2" applyFont="1" applyFill="1" applyBorder="1" applyAlignment="1">
      <alignment horizontal="right" vertical="top" wrapText="1"/>
    </xf>
    <xf numFmtId="0" fontId="16" fillId="0" borderId="33" xfId="0" applyFont="1" applyBorder="1" applyAlignment="1">
      <alignment horizontal="center" vertical="center" wrapText="1"/>
    </xf>
    <xf numFmtId="0" fontId="16" fillId="0" borderId="33" xfId="0" applyFont="1" applyBorder="1" applyAlignment="1">
      <alignment vertical="center" wrapText="1"/>
    </xf>
    <xf numFmtId="0" fontId="16" fillId="4" borderId="21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top"/>
    </xf>
    <xf numFmtId="0" fontId="14" fillId="0" borderId="35" xfId="0" applyFont="1" applyFill="1" applyBorder="1"/>
    <xf numFmtId="3" fontId="3" fillId="5" borderId="22" xfId="0" applyNumberFormat="1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vertical="center"/>
    </xf>
    <xf numFmtId="0" fontId="12" fillId="5" borderId="12" xfId="0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0" fontId="16" fillId="5" borderId="14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vertical="center"/>
    </xf>
    <xf numFmtId="0" fontId="12" fillId="5" borderId="16" xfId="0" applyFont="1" applyFill="1" applyBorder="1" applyAlignment="1">
      <alignment horizontal="center" vertical="center"/>
    </xf>
    <xf numFmtId="0" fontId="12" fillId="5" borderId="17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center" vertical="center"/>
    </xf>
    <xf numFmtId="0" fontId="12" fillId="5" borderId="15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vertical="center"/>
    </xf>
    <xf numFmtId="0" fontId="3" fillId="5" borderId="22" xfId="0" applyFont="1" applyFill="1" applyBorder="1" applyAlignment="1">
      <alignment horizontal="center" vertical="center" wrapText="1"/>
    </xf>
    <xf numFmtId="0" fontId="21" fillId="5" borderId="52" xfId="0" applyFont="1" applyFill="1" applyBorder="1" applyAlignment="1">
      <alignment horizontal="center" vertical="center" wrapText="1"/>
    </xf>
    <xf numFmtId="0" fontId="3" fillId="5" borderId="27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24" xfId="0" applyFont="1" applyBorder="1" applyAlignment="1">
      <alignment vertical="top" wrapText="1"/>
    </xf>
    <xf numFmtId="0" fontId="5" fillId="0" borderId="1" xfId="0" applyFont="1" applyBorder="1"/>
    <xf numFmtId="0" fontId="5" fillId="0" borderId="24" xfId="0" applyFont="1" applyBorder="1"/>
    <xf numFmtId="0" fontId="5" fillId="0" borderId="22" xfId="0" applyFont="1" applyBorder="1"/>
    <xf numFmtId="0" fontId="5" fillId="0" borderId="38" xfId="0" applyFont="1" applyBorder="1"/>
    <xf numFmtId="0" fontId="5" fillId="0" borderId="39" xfId="0" applyFont="1" applyBorder="1"/>
    <xf numFmtId="0" fontId="5" fillId="0" borderId="33" xfId="0" applyFont="1" applyBorder="1"/>
    <xf numFmtId="0" fontId="3" fillId="5" borderId="25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3" fillId="5" borderId="44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right" vertical="justify" wrapText="1"/>
    </xf>
    <xf numFmtId="0" fontId="3" fillId="0" borderId="35" xfId="0" applyFont="1" applyFill="1" applyBorder="1" applyAlignment="1">
      <alignment horizontal="right" vertical="justify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3" fontId="3" fillId="5" borderId="22" xfId="0" applyNumberFormat="1" applyFont="1" applyFill="1" applyBorder="1" applyAlignment="1">
      <alignment horizontal="center" vertical="center" wrapText="1"/>
    </xf>
    <xf numFmtId="3" fontId="3" fillId="5" borderId="24" xfId="0" applyNumberFormat="1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right" vertical="justify" wrapText="1"/>
    </xf>
    <xf numFmtId="0" fontId="2" fillId="0" borderId="39" xfId="0" applyFont="1" applyFill="1" applyBorder="1" applyAlignment="1">
      <alignment horizontal="right" vertical="justify" wrapText="1"/>
    </xf>
    <xf numFmtId="0" fontId="2" fillId="0" borderId="46" xfId="0" applyFont="1" applyFill="1" applyBorder="1" applyAlignment="1">
      <alignment horizontal="right" vertical="justify" wrapText="1"/>
    </xf>
    <xf numFmtId="0" fontId="17" fillId="0" borderId="0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center" vertical="justify"/>
    </xf>
    <xf numFmtId="0" fontId="4" fillId="0" borderId="35" xfId="0" applyFont="1" applyBorder="1" applyAlignment="1">
      <alignment horizontal="center" vertical="justify"/>
    </xf>
    <xf numFmtId="0" fontId="4" fillId="0" borderId="47" xfId="0" applyFont="1" applyBorder="1" applyAlignment="1">
      <alignment horizontal="center" vertical="justify"/>
    </xf>
    <xf numFmtId="4" fontId="4" fillId="0" borderId="37" xfId="0" applyNumberFormat="1" applyFont="1" applyFill="1" applyBorder="1" applyAlignment="1">
      <alignment horizontal="right" vertical="center" wrapText="1"/>
    </xf>
    <xf numFmtId="4" fontId="4" fillId="0" borderId="47" xfId="0" applyNumberFormat="1" applyFont="1" applyFill="1" applyBorder="1" applyAlignment="1">
      <alignment horizontal="right" vertical="center" wrapText="1"/>
    </xf>
    <xf numFmtId="0" fontId="0" fillId="0" borderId="45" xfId="0" applyBorder="1" applyAlignment="1">
      <alignment horizontal="center" vertical="top"/>
    </xf>
    <xf numFmtId="0" fontId="0" fillId="0" borderId="46" xfId="0" applyBorder="1" applyAlignment="1">
      <alignment horizontal="center" vertical="top"/>
    </xf>
    <xf numFmtId="0" fontId="3" fillId="5" borderId="11" xfId="0" applyFont="1" applyFill="1" applyBorder="1" applyAlignment="1">
      <alignment horizontal="center" vertical="center" wrapText="1"/>
    </xf>
    <xf numFmtId="0" fontId="4" fillId="5" borderId="50" xfId="0" applyFont="1" applyFill="1" applyBorder="1" applyAlignment="1">
      <alignment horizontal="center"/>
    </xf>
    <xf numFmtId="0" fontId="4" fillId="5" borderId="51" xfId="0" applyFont="1" applyFill="1" applyBorder="1" applyAlignment="1">
      <alignment horizontal="center"/>
    </xf>
    <xf numFmtId="0" fontId="21" fillId="5" borderId="22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5" fillId="5" borderId="48" xfId="0" applyFont="1" applyFill="1" applyBorder="1" applyAlignment="1">
      <alignment horizontal="center"/>
    </xf>
    <xf numFmtId="0" fontId="5" fillId="5" borderId="49" xfId="0" applyFont="1" applyFill="1" applyBorder="1" applyAlignment="1">
      <alignment horizontal="center"/>
    </xf>
    <xf numFmtId="0" fontId="4" fillId="5" borderId="22" xfId="0" applyFont="1" applyFill="1" applyBorder="1" applyAlignment="1">
      <alignment horizontal="center" vertical="center"/>
    </xf>
    <xf numFmtId="0" fontId="4" fillId="5" borderId="33" xfId="0" applyFont="1" applyFill="1" applyBorder="1" applyAlignment="1">
      <alignment horizontal="center" vertical="center"/>
    </xf>
    <xf numFmtId="0" fontId="21" fillId="5" borderId="25" xfId="0" applyFont="1" applyFill="1" applyBorder="1" applyAlignment="1">
      <alignment horizontal="center" vertical="center" wrapText="1"/>
    </xf>
    <xf numFmtId="0" fontId="21" fillId="5" borderId="34" xfId="0" applyFont="1" applyFill="1" applyBorder="1" applyAlignment="1">
      <alignment horizontal="center" vertical="center" wrapText="1"/>
    </xf>
  </cellXfs>
  <cellStyles count="3">
    <cellStyle name="Euro" xfId="1"/>
    <cellStyle name="Millares" xfId="2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tabSelected="1" workbookViewId="0">
      <selection activeCell="E27" sqref="E27"/>
    </sheetView>
  </sheetViews>
  <sheetFormatPr baseColWidth="10" defaultRowHeight="12.75" x14ac:dyDescent="0.2"/>
  <cols>
    <col min="1" max="1" width="20.42578125" customWidth="1"/>
    <col min="2" max="2" width="28.28515625" customWidth="1"/>
    <col min="3" max="3" width="10.140625" customWidth="1"/>
    <col min="4" max="4" width="11.7109375" customWidth="1"/>
    <col min="5" max="5" width="19.5703125" customWidth="1"/>
    <col min="6" max="6" width="16.42578125" customWidth="1"/>
  </cols>
  <sheetData>
    <row r="1" spans="1:6" ht="18" x14ac:dyDescent="0.25">
      <c r="A1" s="4" t="s">
        <v>25</v>
      </c>
    </row>
    <row r="2" spans="1:6" ht="13.5" thickBot="1" x14ac:dyDescent="0.25">
      <c r="A2" s="1"/>
      <c r="B2" s="1"/>
      <c r="C2" s="1"/>
      <c r="D2" s="2"/>
      <c r="E2" s="2"/>
      <c r="F2" s="2"/>
    </row>
    <row r="3" spans="1:6" ht="22.5" x14ac:dyDescent="0.2">
      <c r="A3" s="161" t="s">
        <v>36</v>
      </c>
      <c r="B3" s="165" t="s">
        <v>3</v>
      </c>
      <c r="C3" s="157" t="s">
        <v>40</v>
      </c>
      <c r="D3" s="163" t="s">
        <v>62</v>
      </c>
      <c r="E3" s="128" t="s">
        <v>42</v>
      </c>
      <c r="F3" s="155" t="s">
        <v>17</v>
      </c>
    </row>
    <row r="4" spans="1:6" ht="13.5" thickBot="1" x14ac:dyDescent="0.25">
      <c r="A4" s="162"/>
      <c r="B4" s="166"/>
      <c r="C4" s="158"/>
      <c r="D4" s="164"/>
      <c r="E4" s="43">
        <v>0.01</v>
      </c>
      <c r="F4" s="156"/>
    </row>
    <row r="5" spans="1:6" x14ac:dyDescent="0.2">
      <c r="A5" s="39"/>
      <c r="B5" s="40"/>
      <c r="C5" s="40"/>
      <c r="D5" s="41"/>
      <c r="E5" s="44"/>
      <c r="F5" s="42"/>
    </row>
    <row r="6" spans="1:6" x14ac:dyDescent="0.2">
      <c r="A6" s="45" t="s">
        <v>59</v>
      </c>
      <c r="B6" s="46" t="s">
        <v>23</v>
      </c>
      <c r="C6" s="52"/>
      <c r="D6" s="47">
        <v>1</v>
      </c>
      <c r="E6" s="48">
        <f>E$4*$D6</f>
        <v>0.01</v>
      </c>
      <c r="F6" s="49">
        <f>SUM(D6:E6)</f>
        <v>1.01</v>
      </c>
    </row>
    <row r="7" spans="1:6" x14ac:dyDescent="0.2">
      <c r="A7" s="45" t="s">
        <v>59</v>
      </c>
      <c r="B7" s="46" t="s">
        <v>24</v>
      </c>
      <c r="C7" s="52"/>
      <c r="D7" s="47">
        <v>1</v>
      </c>
      <c r="E7" s="48">
        <f>E$4*$D7</f>
        <v>0.01</v>
      </c>
      <c r="F7" s="49">
        <f>SUM(D7:E7)</f>
        <v>1.01</v>
      </c>
    </row>
    <row r="8" spans="1:6" x14ac:dyDescent="0.2">
      <c r="A8" s="167"/>
      <c r="B8" s="168"/>
      <c r="C8" s="168"/>
      <c r="D8" s="168"/>
      <c r="E8" s="169"/>
      <c r="F8" s="49"/>
    </row>
    <row r="9" spans="1:6" x14ac:dyDescent="0.2">
      <c r="A9" s="45"/>
      <c r="B9" s="46"/>
      <c r="C9" s="52"/>
      <c r="D9" s="50"/>
      <c r="E9" s="48"/>
      <c r="F9" s="49"/>
    </row>
    <row r="10" spans="1:6" x14ac:dyDescent="0.2">
      <c r="A10" s="45" t="s">
        <v>46</v>
      </c>
      <c r="B10" s="46" t="s">
        <v>23</v>
      </c>
      <c r="C10" s="52"/>
      <c r="D10" s="47">
        <v>1</v>
      </c>
      <c r="E10" s="48">
        <f>E$4*$D10</f>
        <v>0.01</v>
      </c>
      <c r="F10" s="49">
        <f>SUM(D10:E10)</f>
        <v>1.01</v>
      </c>
    </row>
    <row r="11" spans="1:6" x14ac:dyDescent="0.2">
      <c r="A11" s="45" t="s">
        <v>46</v>
      </c>
      <c r="B11" s="46" t="s">
        <v>24</v>
      </c>
      <c r="C11" s="52"/>
      <c r="D11" s="47">
        <v>1</v>
      </c>
      <c r="E11" s="48">
        <f>E$4*$D11</f>
        <v>0.01</v>
      </c>
      <c r="F11" s="49">
        <f>SUM(D11:E11)</f>
        <v>1.01</v>
      </c>
    </row>
    <row r="12" spans="1:6" x14ac:dyDescent="0.2">
      <c r="A12" s="114" t="s">
        <v>61</v>
      </c>
      <c r="B12" s="46" t="s">
        <v>55</v>
      </c>
      <c r="C12" s="115"/>
      <c r="D12" s="47">
        <v>1</v>
      </c>
      <c r="E12" s="48">
        <f>E$4*$D12</f>
        <v>0.01</v>
      </c>
      <c r="F12" s="49">
        <f>SUM(D12:E12)</f>
        <v>1.01</v>
      </c>
    </row>
    <row r="13" spans="1:6" ht="13.5" thickBot="1" x14ac:dyDescent="0.25">
      <c r="A13" s="167"/>
      <c r="B13" s="168"/>
      <c r="C13" s="168"/>
      <c r="D13" s="168"/>
      <c r="E13" s="169"/>
      <c r="F13" s="49"/>
    </row>
    <row r="14" spans="1:6" ht="13.5" thickBot="1" x14ac:dyDescent="0.25">
      <c r="A14" s="159"/>
      <c r="B14" s="160"/>
      <c r="C14" s="160"/>
      <c r="D14" s="160"/>
      <c r="E14" s="160"/>
      <c r="F14" s="51"/>
    </row>
  </sheetData>
  <mergeCells count="8">
    <mergeCell ref="F3:F4"/>
    <mergeCell ref="C3:C4"/>
    <mergeCell ref="A14:E14"/>
    <mergeCell ref="A3:A4"/>
    <mergeCell ref="D3:D4"/>
    <mergeCell ref="B3:B4"/>
    <mergeCell ref="A8:E8"/>
    <mergeCell ref="A13:E13"/>
  </mergeCells>
  <phoneticPr fontId="10" type="noConversion"/>
  <pageMargins left="0.74803149606299213" right="0.74803149606299213" top="0.98425196850393704" bottom="0.98425196850393704" header="0" footer="0"/>
  <pageSetup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workbookViewId="0">
      <selection activeCell="N18" sqref="N18"/>
    </sheetView>
  </sheetViews>
  <sheetFormatPr baseColWidth="10" defaultRowHeight="12.75" x14ac:dyDescent="0.2"/>
  <cols>
    <col min="1" max="1" width="4.42578125" customWidth="1"/>
    <col min="2" max="2" width="36.28515625" customWidth="1"/>
    <col min="3" max="3" width="6.85546875" customWidth="1"/>
    <col min="4" max="4" width="8.7109375" customWidth="1"/>
    <col min="5" max="5" width="6.5703125" customWidth="1"/>
    <col min="6" max="6" width="5.7109375" bestFit="1" customWidth="1"/>
    <col min="7" max="7" width="7.7109375" bestFit="1" customWidth="1"/>
    <col min="8" max="8" width="6.140625" customWidth="1"/>
    <col min="9" max="9" width="9.42578125" customWidth="1"/>
    <col min="10" max="10" width="9.140625" customWidth="1"/>
    <col min="11" max="12" width="15" bestFit="1" customWidth="1"/>
    <col min="13" max="13" width="15" customWidth="1"/>
    <col min="14" max="14" width="13.28515625" customWidth="1"/>
  </cols>
  <sheetData>
    <row r="1" spans="1:14" ht="18" x14ac:dyDescent="0.2">
      <c r="A1" s="170" t="s">
        <v>34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4" ht="13.5" thickBot="1" x14ac:dyDescent="0.25"/>
    <row r="3" spans="1:14" ht="22.5" x14ac:dyDescent="0.2">
      <c r="A3" s="129"/>
      <c r="B3" s="130" t="s">
        <v>6</v>
      </c>
      <c r="C3" s="131" t="s">
        <v>7</v>
      </c>
      <c r="D3" s="132" t="s">
        <v>63</v>
      </c>
      <c r="E3" s="133" t="s">
        <v>2</v>
      </c>
      <c r="F3" s="133" t="s">
        <v>2</v>
      </c>
      <c r="G3" s="133" t="s">
        <v>2</v>
      </c>
      <c r="H3" s="133" t="s">
        <v>2</v>
      </c>
      <c r="I3" s="133" t="s">
        <v>8</v>
      </c>
      <c r="J3" s="133" t="s">
        <v>9</v>
      </c>
      <c r="K3" s="134" t="s">
        <v>50</v>
      </c>
      <c r="L3" s="134" t="s">
        <v>50</v>
      </c>
      <c r="M3" s="134" t="s">
        <v>50</v>
      </c>
      <c r="N3" s="134" t="s">
        <v>10</v>
      </c>
    </row>
    <row r="4" spans="1:14" ht="13.5" thickBot="1" x14ac:dyDescent="0.25">
      <c r="A4" s="135" t="s">
        <v>13</v>
      </c>
      <c r="B4" s="136"/>
      <c r="C4" s="137"/>
      <c r="D4" s="138" t="s">
        <v>5</v>
      </c>
      <c r="E4" s="138" t="s">
        <v>60</v>
      </c>
      <c r="F4" s="138" t="s">
        <v>48</v>
      </c>
      <c r="G4" s="138" t="s">
        <v>56</v>
      </c>
      <c r="H4" s="138" t="s">
        <v>4</v>
      </c>
      <c r="I4" s="138" t="s">
        <v>11</v>
      </c>
      <c r="J4" s="138" t="s">
        <v>12</v>
      </c>
      <c r="K4" s="138" t="s">
        <v>47</v>
      </c>
      <c r="L4" s="138" t="s">
        <v>48</v>
      </c>
      <c r="M4" s="138" t="s">
        <v>56</v>
      </c>
      <c r="N4" s="139" t="s">
        <v>16</v>
      </c>
    </row>
    <row r="5" spans="1:14" ht="13.5" thickBot="1" x14ac:dyDescent="0.25">
      <c r="A5" s="22" t="s">
        <v>1</v>
      </c>
      <c r="B5" s="23" t="s">
        <v>32</v>
      </c>
      <c r="C5" s="24"/>
      <c r="D5" s="25"/>
      <c r="E5" s="25"/>
      <c r="F5" s="25"/>
      <c r="G5" s="25"/>
      <c r="H5" s="127"/>
      <c r="I5" s="26"/>
      <c r="J5" s="26"/>
      <c r="K5" s="26"/>
      <c r="L5" s="26"/>
      <c r="M5" s="26"/>
      <c r="N5" s="27" t="s">
        <v>1</v>
      </c>
    </row>
    <row r="6" spans="1:14" x14ac:dyDescent="0.2">
      <c r="A6" s="28">
        <v>1</v>
      </c>
      <c r="B6" s="29" t="s">
        <v>26</v>
      </c>
      <c r="C6" s="30" t="s">
        <v>15</v>
      </c>
      <c r="D6" s="31">
        <v>1</v>
      </c>
      <c r="E6" s="32">
        <v>1</v>
      </c>
      <c r="F6" s="32">
        <v>1</v>
      </c>
      <c r="G6" s="32">
        <v>1</v>
      </c>
      <c r="H6" s="5">
        <f t="shared" ref="H6:H11" si="0">SUM(E6:G6)</f>
        <v>3</v>
      </c>
      <c r="I6" s="30">
        <v>0.5</v>
      </c>
      <c r="J6" s="55">
        <f t="shared" ref="J6:J14" si="1">1/I6</f>
        <v>2</v>
      </c>
      <c r="K6" s="63">
        <f t="shared" ref="K6:M11" si="2">+$J6*E6*$D6/12</f>
        <v>0.16666666666666666</v>
      </c>
      <c r="L6" s="63">
        <f t="shared" si="2"/>
        <v>0.16666666666666666</v>
      </c>
      <c r="M6" s="63">
        <f t="shared" si="2"/>
        <v>0.16666666666666666</v>
      </c>
      <c r="N6" s="56">
        <f t="shared" ref="N6:N11" si="3">+D6*H6*J6/12</f>
        <v>0.5</v>
      </c>
    </row>
    <row r="7" spans="1:14" ht="22.5" x14ac:dyDescent="0.2">
      <c r="A7" s="21">
        <v>2</v>
      </c>
      <c r="B7" s="6" t="s">
        <v>27</v>
      </c>
      <c r="C7" s="7" t="s">
        <v>28</v>
      </c>
      <c r="D7" s="19">
        <v>1</v>
      </c>
      <c r="E7" s="8">
        <v>1</v>
      </c>
      <c r="F7" s="8">
        <v>1</v>
      </c>
      <c r="G7" s="8">
        <v>1</v>
      </c>
      <c r="H7" s="8">
        <f t="shared" si="0"/>
        <v>3</v>
      </c>
      <c r="I7" s="7">
        <v>1</v>
      </c>
      <c r="J7" s="59">
        <f t="shared" si="1"/>
        <v>1</v>
      </c>
      <c r="K7" s="64">
        <f t="shared" si="2"/>
        <v>8.3333333333333329E-2</v>
      </c>
      <c r="L7" s="64">
        <f t="shared" si="2"/>
        <v>8.3333333333333329E-2</v>
      </c>
      <c r="M7" s="64">
        <f t="shared" si="2"/>
        <v>8.3333333333333329E-2</v>
      </c>
      <c r="N7" s="57">
        <f t="shared" si="3"/>
        <v>0.25</v>
      </c>
    </row>
    <row r="8" spans="1:14" x14ac:dyDescent="0.2">
      <c r="A8" s="21">
        <v>3</v>
      </c>
      <c r="B8" s="6" t="s">
        <v>29</v>
      </c>
      <c r="C8" s="7" t="s">
        <v>28</v>
      </c>
      <c r="D8" s="20">
        <v>1</v>
      </c>
      <c r="E8" s="8">
        <v>1</v>
      </c>
      <c r="F8" s="8">
        <v>1</v>
      </c>
      <c r="G8" s="8">
        <v>1</v>
      </c>
      <c r="H8" s="8">
        <f t="shared" si="0"/>
        <v>3</v>
      </c>
      <c r="I8" s="7">
        <v>0.5</v>
      </c>
      <c r="J8" s="59">
        <f t="shared" si="1"/>
        <v>2</v>
      </c>
      <c r="K8" s="64">
        <f t="shared" si="2"/>
        <v>0.16666666666666666</v>
      </c>
      <c r="L8" s="64">
        <f t="shared" si="2"/>
        <v>0.16666666666666666</v>
      </c>
      <c r="M8" s="64">
        <f t="shared" si="2"/>
        <v>0.16666666666666666</v>
      </c>
      <c r="N8" s="57">
        <f t="shared" si="3"/>
        <v>0.5</v>
      </c>
    </row>
    <row r="9" spans="1:14" x14ac:dyDescent="0.2">
      <c r="A9" s="21">
        <v>4</v>
      </c>
      <c r="B9" s="6" t="s">
        <v>30</v>
      </c>
      <c r="C9" s="7" t="s">
        <v>15</v>
      </c>
      <c r="D9" s="19">
        <v>1</v>
      </c>
      <c r="E9" s="5">
        <v>1</v>
      </c>
      <c r="F9" s="5">
        <v>1</v>
      </c>
      <c r="G9" s="5">
        <v>1</v>
      </c>
      <c r="H9" s="8">
        <f t="shared" si="0"/>
        <v>3</v>
      </c>
      <c r="I9" s="7">
        <v>2</v>
      </c>
      <c r="J9" s="59">
        <f t="shared" si="1"/>
        <v>0.5</v>
      </c>
      <c r="K9" s="64">
        <f t="shared" si="2"/>
        <v>4.1666666666666664E-2</v>
      </c>
      <c r="L9" s="64">
        <f t="shared" si="2"/>
        <v>4.1666666666666664E-2</v>
      </c>
      <c r="M9" s="64">
        <f t="shared" si="2"/>
        <v>4.1666666666666664E-2</v>
      </c>
      <c r="N9" s="57">
        <f t="shared" si="3"/>
        <v>0.125</v>
      </c>
    </row>
    <row r="10" spans="1:14" x14ac:dyDescent="0.2">
      <c r="A10" s="21">
        <v>5</v>
      </c>
      <c r="B10" s="6" t="s">
        <v>31</v>
      </c>
      <c r="C10" s="7" t="s">
        <v>15</v>
      </c>
      <c r="D10" s="19">
        <v>1</v>
      </c>
      <c r="E10" s="8">
        <v>1</v>
      </c>
      <c r="F10" s="8">
        <v>1</v>
      </c>
      <c r="G10" s="8">
        <v>1</v>
      </c>
      <c r="H10" s="8">
        <f t="shared" si="0"/>
        <v>3</v>
      </c>
      <c r="I10" s="7">
        <v>2</v>
      </c>
      <c r="J10" s="59">
        <f t="shared" si="1"/>
        <v>0.5</v>
      </c>
      <c r="K10" s="64">
        <f t="shared" si="2"/>
        <v>4.1666666666666664E-2</v>
      </c>
      <c r="L10" s="64">
        <f t="shared" si="2"/>
        <v>4.1666666666666664E-2</v>
      </c>
      <c r="M10" s="64">
        <f t="shared" si="2"/>
        <v>4.1666666666666664E-2</v>
      </c>
      <c r="N10" s="57">
        <f t="shared" si="3"/>
        <v>0.125</v>
      </c>
    </row>
    <row r="11" spans="1:14" ht="33.75" x14ac:dyDescent="0.2">
      <c r="A11" s="21">
        <v>6</v>
      </c>
      <c r="B11" s="6" t="s">
        <v>49</v>
      </c>
      <c r="C11" s="7" t="s">
        <v>28</v>
      </c>
      <c r="D11" s="19">
        <v>1</v>
      </c>
      <c r="E11" s="8">
        <v>1</v>
      </c>
      <c r="F11" s="5">
        <v>1</v>
      </c>
      <c r="G11" s="8">
        <v>1</v>
      </c>
      <c r="H11" s="8">
        <f t="shared" si="0"/>
        <v>3</v>
      </c>
      <c r="I11" s="7">
        <v>1</v>
      </c>
      <c r="J11" s="59">
        <f t="shared" si="1"/>
        <v>1</v>
      </c>
      <c r="K11" s="64">
        <f t="shared" si="2"/>
        <v>8.3333333333333329E-2</v>
      </c>
      <c r="L11" s="64">
        <f t="shared" si="2"/>
        <v>8.3333333333333329E-2</v>
      </c>
      <c r="M11" s="64">
        <f t="shared" si="2"/>
        <v>8.3333333333333329E-2</v>
      </c>
      <c r="N11" s="57">
        <f t="shared" si="3"/>
        <v>0.25</v>
      </c>
    </row>
    <row r="12" spans="1:14" ht="13.5" thickBot="1" x14ac:dyDescent="0.25">
      <c r="A12" s="33"/>
      <c r="B12" s="34"/>
      <c r="C12" s="35"/>
      <c r="D12" s="36"/>
      <c r="E12" s="37"/>
      <c r="F12" s="37"/>
      <c r="G12" s="37"/>
      <c r="H12" s="37"/>
      <c r="I12" s="35"/>
      <c r="J12" s="61"/>
      <c r="K12" s="65"/>
      <c r="L12" s="65"/>
      <c r="M12" s="65"/>
      <c r="N12" s="58"/>
    </row>
    <row r="13" spans="1:14" ht="13.5" thickBot="1" x14ac:dyDescent="0.25">
      <c r="A13" s="22" t="s">
        <v>1</v>
      </c>
      <c r="B13" s="23" t="s">
        <v>14</v>
      </c>
      <c r="C13" s="24"/>
      <c r="D13" s="25"/>
      <c r="E13" s="25"/>
      <c r="F13" s="25"/>
      <c r="G13" s="25"/>
      <c r="H13" s="25"/>
      <c r="I13" s="25"/>
      <c r="J13" s="25"/>
      <c r="K13" s="66"/>
      <c r="L13" s="66"/>
      <c r="M13" s="66"/>
      <c r="N13" s="62" t="s">
        <v>1</v>
      </c>
    </row>
    <row r="14" spans="1:14" x14ac:dyDescent="0.2">
      <c r="A14" s="28">
        <v>1</v>
      </c>
      <c r="B14" s="29" t="s">
        <v>54</v>
      </c>
      <c r="C14" s="30" t="s">
        <v>15</v>
      </c>
      <c r="D14" s="31">
        <v>1</v>
      </c>
      <c r="E14" s="32">
        <v>1</v>
      </c>
      <c r="F14" s="32">
        <v>1</v>
      </c>
      <c r="G14" s="32"/>
      <c r="H14" s="32">
        <f>SUM(E14:G14)</f>
        <v>2</v>
      </c>
      <c r="I14" s="30">
        <v>3</v>
      </c>
      <c r="J14" s="69">
        <f t="shared" si="1"/>
        <v>0.33333333333333331</v>
      </c>
      <c r="K14" s="70">
        <f>+$J14*E14*$D14/12</f>
        <v>2.7777777777777776E-2</v>
      </c>
      <c r="L14" s="70">
        <f>+$J14*F14*$D14/12</f>
        <v>2.7777777777777776E-2</v>
      </c>
      <c r="M14" s="70">
        <f>+$J14*G14*$D14/12</f>
        <v>0</v>
      </c>
      <c r="N14" s="71">
        <f>+D14*H14*J14/12</f>
        <v>5.5555555555555552E-2</v>
      </c>
    </row>
    <row r="15" spans="1:14" ht="13.5" thickBot="1" x14ac:dyDescent="0.25">
      <c r="A15" s="60"/>
      <c r="B15" s="72"/>
      <c r="C15" s="73"/>
      <c r="D15" s="74"/>
      <c r="E15" s="75"/>
      <c r="F15" s="75"/>
      <c r="G15" s="75"/>
      <c r="H15" s="75"/>
      <c r="I15" s="73"/>
      <c r="J15" s="76"/>
      <c r="K15" s="77"/>
      <c r="L15" s="77"/>
      <c r="M15" s="116"/>
      <c r="N15" s="78"/>
    </row>
    <row r="16" spans="1:14" ht="13.5" thickBot="1" x14ac:dyDescent="0.25">
      <c r="A16" s="85"/>
      <c r="B16" s="86"/>
      <c r="C16" s="79"/>
      <c r="D16" s="80"/>
      <c r="E16" s="81"/>
      <c r="F16" s="81"/>
      <c r="G16" s="81"/>
      <c r="H16" s="81"/>
      <c r="I16" s="79"/>
      <c r="J16" s="82"/>
      <c r="K16" s="83"/>
      <c r="L16" s="83"/>
      <c r="M16" s="83"/>
      <c r="N16" s="84"/>
    </row>
    <row r="17" spans="1:14" ht="13.5" thickBot="1" x14ac:dyDescent="0.25">
      <c r="A17" s="171" t="s">
        <v>39</v>
      </c>
      <c r="B17" s="172"/>
      <c r="C17" s="172"/>
      <c r="D17" s="172"/>
      <c r="E17" s="172"/>
      <c r="F17" s="172"/>
      <c r="G17" s="172"/>
      <c r="H17" s="172"/>
      <c r="I17" s="172"/>
      <c r="J17" s="173"/>
      <c r="K17" s="67">
        <f>SUM(K6:K15)</f>
        <v>0.61111111111111116</v>
      </c>
      <c r="L17" s="67">
        <f>SUM(L6:L15)</f>
        <v>0.61111111111111116</v>
      </c>
      <c r="M17" s="67">
        <f>SUM(M6:M15)</f>
        <v>0.58333333333333337</v>
      </c>
      <c r="N17" s="68">
        <f>SUM(N6:N15)</f>
        <v>1.8055555555555556</v>
      </c>
    </row>
    <row r="18" spans="1:14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</sheetData>
  <mergeCells count="2">
    <mergeCell ref="A1:N1"/>
    <mergeCell ref="A17:J17"/>
  </mergeCells>
  <phoneticPr fontId="10" type="noConversion"/>
  <pageMargins left="0.74803149606299213" right="0.74803149606299213" top="0.98425196850393704" bottom="0.98425196850393704" header="0" footer="0"/>
  <pageSetup scale="83" orientation="landscape" r:id="rId1"/>
  <headerFooter alignWithMargins="0"/>
  <ignoredErrors>
    <ignoredError sqref="H6 H14 H7:H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zoomScaleNormal="100" workbookViewId="0">
      <selection activeCell="B31" sqref="B31"/>
    </sheetView>
  </sheetViews>
  <sheetFormatPr baseColWidth="10" defaultRowHeight="12.75" x14ac:dyDescent="0.2"/>
  <cols>
    <col min="1" max="1" width="21" customWidth="1"/>
    <col min="2" max="2" width="39.42578125" customWidth="1"/>
    <col min="3" max="3" width="25.140625" customWidth="1"/>
    <col min="12" max="12" width="5" customWidth="1"/>
    <col min="13" max="13" width="16.7109375" customWidth="1"/>
    <col min="15" max="15" width="14.5703125" customWidth="1"/>
    <col min="16" max="16" width="14.42578125" customWidth="1"/>
    <col min="17" max="17" width="12.28515625" customWidth="1"/>
    <col min="19" max="19" width="16.85546875" customWidth="1"/>
    <col min="21" max="21" width="13.5703125" customWidth="1"/>
  </cols>
  <sheetData>
    <row r="1" spans="1:3" ht="18" x14ac:dyDescent="0.25">
      <c r="A1" s="4" t="s">
        <v>37</v>
      </c>
      <c r="B1" s="9"/>
      <c r="C1" s="9"/>
    </row>
    <row r="2" spans="1:3" ht="13.5" thickBot="1" x14ac:dyDescent="0.25">
      <c r="B2" s="9"/>
      <c r="C2" s="9"/>
    </row>
    <row r="3" spans="1:3" ht="26.25" thickBot="1" x14ac:dyDescent="0.25">
      <c r="A3" s="142" t="s">
        <v>36</v>
      </c>
      <c r="B3" s="140" t="s">
        <v>33</v>
      </c>
      <c r="C3" s="141" t="s">
        <v>64</v>
      </c>
    </row>
    <row r="4" spans="1:3" x14ac:dyDescent="0.2">
      <c r="A4" s="14"/>
      <c r="B4" s="15"/>
      <c r="C4" s="16"/>
    </row>
    <row r="5" spans="1:3" x14ac:dyDescent="0.2">
      <c r="A5" s="12" t="s">
        <v>59</v>
      </c>
      <c r="B5" s="10" t="s">
        <v>35</v>
      </c>
      <c r="C5" s="38">
        <v>1</v>
      </c>
    </row>
    <row r="6" spans="1:3" x14ac:dyDescent="0.2">
      <c r="A6" s="12" t="s">
        <v>59</v>
      </c>
      <c r="B6" s="10" t="s">
        <v>43</v>
      </c>
      <c r="C6" s="38">
        <v>1</v>
      </c>
    </row>
    <row r="7" spans="1:3" x14ac:dyDescent="0.2">
      <c r="A7" s="12" t="s">
        <v>59</v>
      </c>
      <c r="B7" s="10" t="s">
        <v>41</v>
      </c>
      <c r="C7" s="38">
        <v>1</v>
      </c>
    </row>
    <row r="8" spans="1:3" x14ac:dyDescent="0.2">
      <c r="A8" s="176" t="s">
        <v>51</v>
      </c>
      <c r="B8" s="177"/>
      <c r="C8" s="18">
        <f>SUM(C5:C7)</f>
        <v>3</v>
      </c>
    </row>
    <row r="9" spans="1:3" x14ac:dyDescent="0.2">
      <c r="A9" s="13"/>
      <c r="B9" s="11"/>
      <c r="C9" s="18"/>
    </row>
    <row r="10" spans="1:3" x14ac:dyDescent="0.2">
      <c r="A10" s="13" t="s">
        <v>46</v>
      </c>
      <c r="B10" s="10" t="s">
        <v>35</v>
      </c>
      <c r="C10" s="38">
        <v>1</v>
      </c>
    </row>
    <row r="11" spans="1:3" x14ac:dyDescent="0.2">
      <c r="A11" s="13" t="s">
        <v>46</v>
      </c>
      <c r="B11" s="10" t="s">
        <v>43</v>
      </c>
      <c r="C11" s="38">
        <v>1</v>
      </c>
    </row>
    <row r="12" spans="1:3" x14ac:dyDescent="0.2">
      <c r="A12" s="13" t="s">
        <v>46</v>
      </c>
      <c r="B12" s="10" t="s">
        <v>41</v>
      </c>
      <c r="C12" s="38">
        <v>1</v>
      </c>
    </row>
    <row r="13" spans="1:3" x14ac:dyDescent="0.2">
      <c r="A13" s="176" t="s">
        <v>51</v>
      </c>
      <c r="B13" s="177"/>
      <c r="C13" s="18">
        <f>SUM(C10:C12)</f>
        <v>3</v>
      </c>
    </row>
    <row r="14" spans="1:3" x14ac:dyDescent="0.2">
      <c r="A14" s="114" t="s">
        <v>58</v>
      </c>
      <c r="B14" s="10" t="s">
        <v>35</v>
      </c>
      <c r="C14" s="38">
        <v>1</v>
      </c>
    </row>
    <row r="15" spans="1:3" x14ac:dyDescent="0.2">
      <c r="A15" s="114" t="s">
        <v>58</v>
      </c>
      <c r="B15" s="10" t="s">
        <v>43</v>
      </c>
      <c r="C15" s="38">
        <v>1</v>
      </c>
    </row>
    <row r="16" spans="1:3" x14ac:dyDescent="0.2">
      <c r="A16" s="114" t="s">
        <v>58</v>
      </c>
      <c r="B16" s="10" t="s">
        <v>41</v>
      </c>
      <c r="C16" s="38">
        <v>1</v>
      </c>
    </row>
    <row r="17" spans="1:3" x14ac:dyDescent="0.2">
      <c r="A17" s="114" t="s">
        <v>58</v>
      </c>
      <c r="B17" s="126" t="s">
        <v>57</v>
      </c>
      <c r="C17" s="38">
        <v>1</v>
      </c>
    </row>
    <row r="18" spans="1:3" ht="13.5" thickBot="1" x14ac:dyDescent="0.25">
      <c r="A18" s="176" t="s">
        <v>51</v>
      </c>
      <c r="B18" s="177"/>
      <c r="C18" s="18">
        <f>SUM(C14:C17)</f>
        <v>4</v>
      </c>
    </row>
    <row r="19" spans="1:3" ht="13.5" thickBot="1" x14ac:dyDescent="0.25">
      <c r="A19" s="174"/>
      <c r="B19" s="175"/>
      <c r="C19" s="17"/>
    </row>
  </sheetData>
  <mergeCells count="4">
    <mergeCell ref="A19:B19"/>
    <mergeCell ref="A8:B8"/>
    <mergeCell ref="A13:B13"/>
    <mergeCell ref="A18:B18"/>
  </mergeCells>
  <phoneticPr fontId="10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5"/>
  <sheetViews>
    <sheetView topLeftCell="B1" zoomScale="93" workbookViewId="0">
      <selection activeCell="C1" sqref="C1"/>
    </sheetView>
  </sheetViews>
  <sheetFormatPr baseColWidth="10" defaultRowHeight="12.75" x14ac:dyDescent="0.2"/>
  <cols>
    <col min="1" max="1" width="6.28515625" hidden="1" customWidth="1"/>
    <col min="2" max="2" width="29.7109375" customWidth="1"/>
    <col min="3" max="3" width="33" customWidth="1"/>
    <col min="4" max="4" width="13" customWidth="1"/>
    <col min="5" max="5" width="17.85546875" customWidth="1"/>
    <col min="6" max="6" width="13" customWidth="1"/>
    <col min="7" max="7" width="17.85546875" customWidth="1"/>
    <col min="8" max="8" width="13" customWidth="1"/>
    <col min="9" max="9" width="17.85546875" customWidth="1"/>
    <col min="10" max="10" width="13" customWidth="1"/>
  </cols>
  <sheetData>
    <row r="1" spans="2:10" ht="18" x14ac:dyDescent="0.25">
      <c r="C1" s="4" t="s">
        <v>38</v>
      </c>
    </row>
    <row r="2" spans="2:10" ht="13.5" thickBot="1" x14ac:dyDescent="0.25"/>
    <row r="3" spans="2:10" ht="33.75" x14ac:dyDescent="0.2">
      <c r="B3" s="185" t="s">
        <v>36</v>
      </c>
      <c r="C3" s="179" t="s">
        <v>33</v>
      </c>
      <c r="D3" s="181" t="s">
        <v>65</v>
      </c>
      <c r="E3" s="143" t="s">
        <v>18</v>
      </c>
      <c r="F3" s="157" t="s">
        <v>21</v>
      </c>
      <c r="G3" s="143" t="s">
        <v>19</v>
      </c>
      <c r="H3" s="157" t="s">
        <v>22</v>
      </c>
      <c r="I3" s="143" t="s">
        <v>20</v>
      </c>
      <c r="J3" s="144" t="s">
        <v>66</v>
      </c>
    </row>
    <row r="4" spans="2:10" ht="13.5" thickBot="1" x14ac:dyDescent="0.25">
      <c r="B4" s="186"/>
      <c r="C4" s="180"/>
      <c r="D4" s="182"/>
      <c r="E4" s="91">
        <v>0.01</v>
      </c>
      <c r="F4" s="178"/>
      <c r="G4" s="91">
        <v>0.01</v>
      </c>
      <c r="H4" s="178"/>
      <c r="I4" s="91">
        <v>0.01</v>
      </c>
      <c r="J4" s="145"/>
    </row>
    <row r="5" spans="2:10" x14ac:dyDescent="0.2">
      <c r="B5" s="92" t="s">
        <v>59</v>
      </c>
      <c r="C5" s="152" t="s">
        <v>23</v>
      </c>
      <c r="D5" s="93">
        <f>+'RR HH'!F6</f>
        <v>1.01</v>
      </c>
      <c r="E5" s="93">
        <f>E$4*D5</f>
        <v>1.01E-2</v>
      </c>
      <c r="F5" s="93">
        <f>+E5+D5</f>
        <v>1.0201</v>
      </c>
      <c r="G5" s="93">
        <f>+G$4*F5</f>
        <v>1.0201E-2</v>
      </c>
      <c r="H5" s="93">
        <f>+G5+F5</f>
        <v>1.0303009999999999</v>
      </c>
      <c r="I5" s="93">
        <f>+I$4*H5</f>
        <v>1.030301E-2</v>
      </c>
      <c r="J5" s="94">
        <f>+I5+H5</f>
        <v>1.0406040099999998</v>
      </c>
    </row>
    <row r="6" spans="2:10" x14ac:dyDescent="0.2">
      <c r="B6" s="95" t="s">
        <v>59</v>
      </c>
      <c r="C6" s="153" t="s">
        <v>24</v>
      </c>
      <c r="D6" s="96">
        <f>+'RR HH'!F7</f>
        <v>1.01</v>
      </c>
      <c r="E6" s="96">
        <f>E$4*D6</f>
        <v>1.01E-2</v>
      </c>
      <c r="F6" s="96">
        <f>+E6+D6</f>
        <v>1.0201</v>
      </c>
      <c r="G6" s="96">
        <f>+G$4*F6</f>
        <v>1.0201E-2</v>
      </c>
      <c r="H6" s="96">
        <f>+G6+F6</f>
        <v>1.0303009999999999</v>
      </c>
      <c r="I6" s="96">
        <f>+I$4*H6</f>
        <v>1.030301E-2</v>
      </c>
      <c r="J6" s="97">
        <f>+I6+H6</f>
        <v>1.0406040099999998</v>
      </c>
    </row>
    <row r="7" spans="2:10" x14ac:dyDescent="0.2">
      <c r="B7" s="95" t="s">
        <v>46</v>
      </c>
      <c r="C7" s="149" t="s">
        <v>23</v>
      </c>
      <c r="D7" s="96">
        <f>+'RR HH'!F10</f>
        <v>1.01</v>
      </c>
      <c r="E7" s="96">
        <f>E$4*D7</f>
        <v>1.01E-2</v>
      </c>
      <c r="F7" s="96">
        <f>+E7+D7</f>
        <v>1.0201</v>
      </c>
      <c r="G7" s="96">
        <f>+G$4*F7</f>
        <v>1.0201E-2</v>
      </c>
      <c r="H7" s="96">
        <f>+G7+F7</f>
        <v>1.0303009999999999</v>
      </c>
      <c r="I7" s="96">
        <f>+I$4*H7</f>
        <v>1.030301E-2</v>
      </c>
      <c r="J7" s="97">
        <f>+I7+H7</f>
        <v>1.0406040099999998</v>
      </c>
    </row>
    <row r="8" spans="2:10" x14ac:dyDescent="0.2">
      <c r="B8" s="117" t="s">
        <v>46</v>
      </c>
      <c r="C8" s="154" t="s">
        <v>24</v>
      </c>
      <c r="D8" s="118">
        <f>+'RR HH'!F11</f>
        <v>1.01</v>
      </c>
      <c r="E8" s="118">
        <f>E$4*D8</f>
        <v>1.01E-2</v>
      </c>
      <c r="F8" s="118">
        <f>+E8+D8</f>
        <v>1.0201</v>
      </c>
      <c r="G8" s="118">
        <f>+G$4*F8</f>
        <v>1.0201E-2</v>
      </c>
      <c r="H8" s="118">
        <f>+G8+F8</f>
        <v>1.0303009999999999</v>
      </c>
      <c r="I8" s="118">
        <f>+I$4*H8</f>
        <v>1.030301E-2</v>
      </c>
      <c r="J8" s="119">
        <f>+I8+H8</f>
        <v>1.0406040099999998</v>
      </c>
    </row>
    <row r="9" spans="2:10" ht="13.5" thickBot="1" x14ac:dyDescent="0.25">
      <c r="B9" s="98" t="s">
        <v>58</v>
      </c>
      <c r="C9" s="150" t="s">
        <v>23</v>
      </c>
      <c r="D9" s="99">
        <f>+'RR HH'!F12</f>
        <v>1.01</v>
      </c>
      <c r="E9" s="99">
        <f>E$4*D9</f>
        <v>1.01E-2</v>
      </c>
      <c r="F9" s="99">
        <f>+E9+D9</f>
        <v>1.0201</v>
      </c>
      <c r="G9" s="99">
        <f>+G$4*F9</f>
        <v>1.0201E-2</v>
      </c>
      <c r="H9" s="99">
        <f>+G9+F9</f>
        <v>1.0303009999999999</v>
      </c>
      <c r="I9" s="99">
        <f>+I$4*H9</f>
        <v>1.030301E-2</v>
      </c>
      <c r="J9" s="100">
        <f>+I9+H9</f>
        <v>1.0406040099999998</v>
      </c>
    </row>
    <row r="10" spans="2:10" x14ac:dyDescent="0.2">
      <c r="B10" s="101"/>
      <c r="C10" s="101"/>
      <c r="D10" s="101"/>
      <c r="E10" s="101"/>
      <c r="F10" s="101"/>
      <c r="G10" s="101"/>
      <c r="H10" s="101"/>
      <c r="I10" s="101"/>
      <c r="J10" s="101"/>
    </row>
    <row r="11" spans="2:10" ht="13.5" thickBot="1" x14ac:dyDescent="0.25">
      <c r="B11" s="101"/>
      <c r="C11" s="101"/>
      <c r="D11" s="101"/>
      <c r="E11" s="101"/>
      <c r="F11" s="101"/>
      <c r="G11" s="101"/>
      <c r="H11" s="101"/>
      <c r="I11" s="101"/>
      <c r="J11" s="101"/>
    </row>
    <row r="12" spans="2:10" ht="33.75" x14ac:dyDescent="0.2">
      <c r="B12" s="185" t="s">
        <v>36</v>
      </c>
      <c r="C12" s="179" t="s">
        <v>33</v>
      </c>
      <c r="D12" s="181" t="s">
        <v>65</v>
      </c>
      <c r="E12" s="143" t="s">
        <v>18</v>
      </c>
      <c r="F12" s="157" t="s">
        <v>21</v>
      </c>
      <c r="G12" s="143" t="s">
        <v>19</v>
      </c>
      <c r="H12" s="157" t="s">
        <v>22</v>
      </c>
      <c r="I12" s="143" t="s">
        <v>20</v>
      </c>
      <c r="J12" s="144" t="s">
        <v>66</v>
      </c>
    </row>
    <row r="13" spans="2:10" ht="13.5" thickBot="1" x14ac:dyDescent="0.25">
      <c r="B13" s="186"/>
      <c r="C13" s="180"/>
      <c r="D13" s="182"/>
      <c r="E13" s="91">
        <v>0.01</v>
      </c>
      <c r="F13" s="178"/>
      <c r="G13" s="91">
        <v>0.01</v>
      </c>
      <c r="H13" s="178"/>
      <c r="I13" s="91">
        <v>0.01</v>
      </c>
      <c r="J13" s="145"/>
    </row>
    <row r="14" spans="2:10" ht="22.5" x14ac:dyDescent="0.2">
      <c r="B14" s="92" t="s">
        <v>59</v>
      </c>
      <c r="C14" s="146" t="s">
        <v>52</v>
      </c>
      <c r="D14" s="109">
        <f>SUM('INSTR-HERR'!K6:K11)</f>
        <v>0.58333333333333337</v>
      </c>
      <c r="E14" s="109">
        <f>E$13*D14</f>
        <v>5.8333333333333336E-3</v>
      </c>
      <c r="F14" s="109">
        <f>+E14+D14</f>
        <v>0.58916666666666673</v>
      </c>
      <c r="G14" s="109">
        <f>G$13*F14</f>
        <v>5.8916666666666674E-3</v>
      </c>
      <c r="H14" s="109">
        <f>+G14+F14</f>
        <v>0.59505833333333336</v>
      </c>
      <c r="I14" s="109">
        <f>+I$13*H14</f>
        <v>5.9505833333333338E-3</v>
      </c>
      <c r="J14" s="110">
        <f>+I14+H14</f>
        <v>0.60100891666666667</v>
      </c>
    </row>
    <row r="15" spans="2:10" ht="22.5" x14ac:dyDescent="0.2">
      <c r="B15" s="95" t="s">
        <v>59</v>
      </c>
      <c r="C15" s="147" t="s">
        <v>53</v>
      </c>
      <c r="D15" s="96">
        <f>+'INSTR-HERR'!K17</f>
        <v>0.61111111111111116</v>
      </c>
      <c r="E15" s="102">
        <f>E$13*D15</f>
        <v>6.1111111111111114E-3</v>
      </c>
      <c r="F15" s="102">
        <f>+E15+D15</f>
        <v>0.61722222222222223</v>
      </c>
      <c r="G15" s="102">
        <f>G$13*F15</f>
        <v>6.1722222222222222E-3</v>
      </c>
      <c r="H15" s="102">
        <f>+G15+F15</f>
        <v>0.62339444444444447</v>
      </c>
      <c r="I15" s="102">
        <f>+I$13*H15</f>
        <v>6.2339444444444447E-3</v>
      </c>
      <c r="J15" s="111">
        <f>+I15+H15</f>
        <v>0.62962838888888895</v>
      </c>
    </row>
    <row r="16" spans="2:10" ht="22.5" x14ac:dyDescent="0.2">
      <c r="B16" s="95" t="s">
        <v>46</v>
      </c>
      <c r="C16" s="147" t="s">
        <v>53</v>
      </c>
      <c r="D16" s="96">
        <f>SUM('INSTR-HERR'!L6:L11)</f>
        <v>0.58333333333333337</v>
      </c>
      <c r="E16" s="102">
        <f>E$13*D16</f>
        <v>5.8333333333333336E-3</v>
      </c>
      <c r="F16" s="102">
        <f>+E16+D16</f>
        <v>0.58916666666666673</v>
      </c>
      <c r="G16" s="102">
        <f>G$13*F16</f>
        <v>5.8916666666666674E-3</v>
      </c>
      <c r="H16" s="102">
        <f>+G16+F16</f>
        <v>0.59505833333333336</v>
      </c>
      <c r="I16" s="102">
        <f>+I$13*H16</f>
        <v>5.9505833333333338E-3</v>
      </c>
      <c r="J16" s="111">
        <f>+I16+H16</f>
        <v>0.60100891666666667</v>
      </c>
    </row>
    <row r="17" spans="1:10" ht="22.5" x14ac:dyDescent="0.2">
      <c r="B17" s="117" t="s">
        <v>46</v>
      </c>
      <c r="C17" s="147" t="s">
        <v>53</v>
      </c>
      <c r="D17" s="118">
        <f>+'INSTR-HERR'!L17</f>
        <v>0.61111111111111116</v>
      </c>
      <c r="E17" s="102">
        <f>E$13*D17</f>
        <v>6.1111111111111114E-3</v>
      </c>
      <c r="F17" s="102">
        <f>+E17+D17</f>
        <v>0.61722222222222223</v>
      </c>
      <c r="G17" s="102">
        <f>G$13*F17</f>
        <v>6.1722222222222222E-3</v>
      </c>
      <c r="H17" s="102">
        <f>+G17+F17</f>
        <v>0.62339444444444447</v>
      </c>
      <c r="I17" s="102">
        <f>+I$13*H17</f>
        <v>6.2339444444444447E-3</v>
      </c>
      <c r="J17" s="111">
        <f>+I17+H17</f>
        <v>0.62962838888888895</v>
      </c>
    </row>
    <row r="18" spans="1:10" ht="23.25" thickBot="1" x14ac:dyDescent="0.25">
      <c r="B18" s="98" t="s">
        <v>58</v>
      </c>
      <c r="C18" s="148" t="s">
        <v>53</v>
      </c>
      <c r="D18" s="99">
        <f>SUM('INSTR-HERR'!M6:M11)</f>
        <v>0.58333333333333337</v>
      </c>
      <c r="E18" s="112">
        <f>E$13*D18</f>
        <v>5.8333333333333336E-3</v>
      </c>
      <c r="F18" s="112">
        <f>+E18+D18</f>
        <v>0.58916666666666673</v>
      </c>
      <c r="G18" s="112">
        <f>G$13*F18</f>
        <v>5.8916666666666674E-3</v>
      </c>
      <c r="H18" s="112">
        <f>+G18+F18</f>
        <v>0.59505833333333336</v>
      </c>
      <c r="I18" s="112">
        <f>+I$13*H18</f>
        <v>5.9505833333333338E-3</v>
      </c>
      <c r="J18" s="113">
        <f>+I18+H18</f>
        <v>0.60100891666666667</v>
      </c>
    </row>
    <row r="19" spans="1:10" x14ac:dyDescent="0.2">
      <c r="B19" s="101"/>
      <c r="C19" s="101"/>
      <c r="D19" s="101"/>
      <c r="E19" s="101"/>
      <c r="F19" s="101"/>
      <c r="G19" s="101"/>
      <c r="H19" s="101"/>
      <c r="I19" s="101"/>
      <c r="J19" s="101"/>
    </row>
    <row r="20" spans="1:10" ht="13.5" thickBot="1" x14ac:dyDescent="0.25">
      <c r="B20" s="101"/>
      <c r="C20" s="101"/>
      <c r="D20" s="101"/>
      <c r="E20" s="101"/>
      <c r="F20" s="101"/>
      <c r="G20" s="101"/>
      <c r="H20" s="101"/>
      <c r="I20" s="101"/>
      <c r="J20" s="101"/>
    </row>
    <row r="21" spans="1:10" ht="33.75" x14ac:dyDescent="0.2">
      <c r="B21" s="185" t="s">
        <v>36</v>
      </c>
      <c r="C21" s="179" t="s">
        <v>33</v>
      </c>
      <c r="D21" s="181" t="s">
        <v>65</v>
      </c>
      <c r="E21" s="143" t="s">
        <v>18</v>
      </c>
      <c r="F21" s="157" t="s">
        <v>21</v>
      </c>
      <c r="G21" s="143" t="s">
        <v>19</v>
      </c>
      <c r="H21" s="157" t="s">
        <v>22</v>
      </c>
      <c r="I21" s="143" t="s">
        <v>20</v>
      </c>
      <c r="J21" s="144" t="s">
        <v>66</v>
      </c>
    </row>
    <row r="22" spans="1:10" ht="13.5" thickBot="1" x14ac:dyDescent="0.25">
      <c r="B22" s="186"/>
      <c r="C22" s="180"/>
      <c r="D22" s="182"/>
      <c r="E22" s="91">
        <v>0.01</v>
      </c>
      <c r="F22" s="178"/>
      <c r="G22" s="91">
        <v>0.01</v>
      </c>
      <c r="H22" s="178"/>
      <c r="I22" s="91">
        <v>0.01</v>
      </c>
      <c r="J22" s="145"/>
    </row>
    <row r="23" spans="1:10" x14ac:dyDescent="0.2">
      <c r="B23" s="92" t="s">
        <v>59</v>
      </c>
      <c r="C23" s="151" t="s">
        <v>37</v>
      </c>
      <c r="D23" s="93">
        <f>+LOGISTICA!C8</f>
        <v>3</v>
      </c>
      <c r="E23" s="93">
        <f>E$22*D23</f>
        <v>0.03</v>
      </c>
      <c r="F23" s="93">
        <f>E23+D23</f>
        <v>3.03</v>
      </c>
      <c r="G23" s="93">
        <f>G$22*F23</f>
        <v>3.0299999999999997E-2</v>
      </c>
      <c r="H23" s="93">
        <f>G23+F23</f>
        <v>3.0602999999999998</v>
      </c>
      <c r="I23" s="93">
        <f>I$22*H23</f>
        <v>3.0602999999999998E-2</v>
      </c>
      <c r="J23" s="94">
        <f>I23+H23</f>
        <v>3.090903</v>
      </c>
    </row>
    <row r="24" spans="1:10" x14ac:dyDescent="0.2">
      <c r="B24" s="117" t="s">
        <v>46</v>
      </c>
      <c r="C24" s="149" t="s">
        <v>37</v>
      </c>
      <c r="D24" s="96">
        <f>+LOGISTICA!C13</f>
        <v>3</v>
      </c>
      <c r="E24" s="96">
        <f>E$22*D24</f>
        <v>0.03</v>
      </c>
      <c r="F24" s="96">
        <f>E24+D24</f>
        <v>3.03</v>
      </c>
      <c r="G24" s="96">
        <f>G$22*F24</f>
        <v>3.0299999999999997E-2</v>
      </c>
      <c r="H24" s="96">
        <f>G24+F24</f>
        <v>3.0602999999999998</v>
      </c>
      <c r="I24" s="96">
        <f>I$22*H24</f>
        <v>3.0602999999999998E-2</v>
      </c>
      <c r="J24" s="97">
        <f>I24+H24</f>
        <v>3.090903</v>
      </c>
    </row>
    <row r="25" spans="1:10" ht="13.5" thickBot="1" x14ac:dyDescent="0.25">
      <c r="B25" s="98" t="s">
        <v>58</v>
      </c>
      <c r="C25" s="150" t="s">
        <v>37</v>
      </c>
      <c r="D25" s="99">
        <f>+LOGISTICA!C18</f>
        <v>4</v>
      </c>
      <c r="E25" s="99">
        <f>E$22*D25</f>
        <v>0.04</v>
      </c>
      <c r="F25" s="99">
        <f>E25+D25</f>
        <v>4.04</v>
      </c>
      <c r="G25" s="99">
        <f>G$22*F25</f>
        <v>4.0399999999999998E-2</v>
      </c>
      <c r="H25" s="99">
        <f>G25+F25</f>
        <v>4.0804</v>
      </c>
      <c r="I25" s="99">
        <f>I$22*H25</f>
        <v>4.0804E-2</v>
      </c>
      <c r="J25" s="100">
        <f>I25+H25</f>
        <v>4.1212039999999996</v>
      </c>
    </row>
    <row r="26" spans="1:10" x14ac:dyDescent="0.2">
      <c r="B26" s="101"/>
      <c r="C26" s="101"/>
      <c r="D26" s="101"/>
      <c r="E26" s="101"/>
      <c r="F26" s="101"/>
      <c r="G26" s="101"/>
      <c r="H26" s="101"/>
      <c r="I26" s="101"/>
      <c r="J26" s="101"/>
    </row>
    <row r="27" spans="1:10" ht="13.5" thickBot="1" x14ac:dyDescent="0.25">
      <c r="B27" s="101"/>
      <c r="C27" s="101"/>
      <c r="D27" s="101"/>
      <c r="E27" s="101"/>
      <c r="F27" s="101"/>
      <c r="G27" s="101"/>
      <c r="H27" s="101"/>
      <c r="I27" s="101"/>
      <c r="J27" s="101"/>
    </row>
    <row r="28" spans="1:10" ht="21" customHeight="1" x14ac:dyDescent="0.2">
      <c r="A28" s="183" t="s">
        <v>0</v>
      </c>
      <c r="F28" s="103"/>
      <c r="G28" s="104"/>
      <c r="H28" s="103"/>
      <c r="I28" s="104"/>
      <c r="J28" s="101"/>
    </row>
    <row r="29" spans="1:10" ht="13.5" thickBot="1" x14ac:dyDescent="0.25">
      <c r="A29" s="184"/>
      <c r="F29" s="103"/>
      <c r="G29" s="105"/>
      <c r="H29" s="103"/>
      <c r="I29" s="105"/>
      <c r="J29" s="101"/>
    </row>
    <row r="30" spans="1:10" x14ac:dyDescent="0.2">
      <c r="A30" s="122">
        <v>4</v>
      </c>
      <c r="F30" s="103"/>
      <c r="G30" s="105"/>
      <c r="H30" s="103"/>
      <c r="I30" s="105"/>
      <c r="J30" s="101"/>
    </row>
    <row r="31" spans="1:10" x14ac:dyDescent="0.2">
      <c r="A31" s="123">
        <v>7</v>
      </c>
      <c r="F31" s="103"/>
      <c r="G31" s="105"/>
      <c r="H31" s="103"/>
      <c r="I31" s="105"/>
      <c r="J31" s="101"/>
    </row>
    <row r="32" spans="1:10" x14ac:dyDescent="0.2">
      <c r="A32" s="123"/>
      <c r="F32" s="103"/>
      <c r="G32" s="105"/>
      <c r="H32" s="103"/>
      <c r="I32" s="105"/>
      <c r="J32" s="101"/>
    </row>
    <row r="33" spans="1:10" x14ac:dyDescent="0.2">
      <c r="A33" s="123">
        <v>13</v>
      </c>
      <c r="F33" s="103"/>
      <c r="G33" s="105"/>
      <c r="H33" s="103"/>
      <c r="I33" s="105"/>
      <c r="J33" s="101"/>
    </row>
    <row r="34" spans="1:10" x14ac:dyDescent="0.2">
      <c r="A34" s="123">
        <v>16</v>
      </c>
      <c r="F34" s="103"/>
      <c r="G34" s="105"/>
      <c r="H34" s="103"/>
      <c r="I34" s="105"/>
      <c r="J34" s="101"/>
    </row>
    <row r="35" spans="1:10" x14ac:dyDescent="0.2">
      <c r="A35" s="123"/>
      <c r="F35" s="103"/>
      <c r="G35" s="105"/>
      <c r="H35" s="103"/>
      <c r="I35" s="105"/>
      <c r="J35" s="101"/>
    </row>
    <row r="36" spans="1:10" x14ac:dyDescent="0.2">
      <c r="A36" s="123">
        <v>22</v>
      </c>
      <c r="F36" s="103"/>
      <c r="G36" s="105"/>
      <c r="H36" s="103"/>
      <c r="I36" s="105"/>
      <c r="J36" s="101"/>
    </row>
    <row r="37" spans="1:10" x14ac:dyDescent="0.2">
      <c r="A37" s="123">
        <v>25</v>
      </c>
      <c r="F37" s="103"/>
      <c r="G37" s="105"/>
      <c r="H37" s="103"/>
      <c r="I37" s="105"/>
      <c r="J37" s="101"/>
    </row>
    <row r="38" spans="1:10" x14ac:dyDescent="0.2">
      <c r="A38" s="123"/>
      <c r="F38" s="103"/>
      <c r="G38" s="105"/>
      <c r="H38" s="103"/>
      <c r="I38" s="105"/>
      <c r="J38" s="101"/>
    </row>
    <row r="39" spans="1:10" x14ac:dyDescent="0.2">
      <c r="A39" s="123">
        <v>31</v>
      </c>
      <c r="F39" s="103"/>
      <c r="G39" s="105"/>
      <c r="H39" s="103"/>
      <c r="I39" s="105"/>
      <c r="J39" s="101"/>
    </row>
    <row r="40" spans="1:10" x14ac:dyDescent="0.2">
      <c r="A40" s="123">
        <v>34</v>
      </c>
      <c r="F40" s="103"/>
      <c r="G40" s="105"/>
      <c r="H40" s="103"/>
      <c r="I40" s="105"/>
      <c r="J40" s="101"/>
    </row>
    <row r="41" spans="1:10" x14ac:dyDescent="0.2">
      <c r="A41" s="123"/>
      <c r="F41" s="103"/>
      <c r="G41" s="105"/>
      <c r="H41" s="103"/>
      <c r="I41" s="105"/>
      <c r="J41" s="101"/>
    </row>
    <row r="42" spans="1:10" x14ac:dyDescent="0.2">
      <c r="A42" s="123">
        <v>49</v>
      </c>
      <c r="F42" s="103"/>
      <c r="G42" s="105"/>
      <c r="H42" s="103"/>
      <c r="I42" s="105"/>
      <c r="J42" s="101"/>
    </row>
    <row r="43" spans="1:10" x14ac:dyDescent="0.2">
      <c r="A43" s="124"/>
      <c r="F43" s="103"/>
      <c r="G43" s="105"/>
      <c r="H43" s="103"/>
      <c r="I43" s="105"/>
      <c r="J43" s="101"/>
    </row>
    <row r="44" spans="1:10" ht="13.5" thickBot="1" x14ac:dyDescent="0.25">
      <c r="A44" s="125">
        <v>52</v>
      </c>
      <c r="F44" s="103"/>
      <c r="G44" s="105"/>
      <c r="H44" s="103"/>
      <c r="I44" s="105"/>
      <c r="J44" s="101"/>
    </row>
    <row r="45" spans="1:10" x14ac:dyDescent="0.2">
      <c r="B45" s="101"/>
      <c r="C45" s="101"/>
      <c r="D45" s="101"/>
      <c r="E45" s="101"/>
      <c r="F45" s="101"/>
      <c r="G45" s="101"/>
      <c r="H45" s="101"/>
      <c r="I45" s="101"/>
      <c r="J45" s="101"/>
    </row>
    <row r="46" spans="1:10" x14ac:dyDescent="0.2">
      <c r="B46" s="101"/>
      <c r="C46" s="101"/>
      <c r="D46" s="101"/>
      <c r="E46" s="101"/>
      <c r="F46" s="101"/>
      <c r="G46" s="101"/>
      <c r="H46" s="101"/>
      <c r="I46" s="101"/>
      <c r="J46" s="101"/>
    </row>
    <row r="47" spans="1:10" x14ac:dyDescent="0.2">
      <c r="B47" s="101"/>
      <c r="C47" s="101"/>
      <c r="D47" s="101"/>
      <c r="E47" s="101"/>
      <c r="F47" s="101"/>
      <c r="G47" s="101"/>
      <c r="H47" s="101"/>
      <c r="I47" s="101"/>
      <c r="J47" s="101"/>
    </row>
    <row r="48" spans="1:10" x14ac:dyDescent="0.2">
      <c r="B48" s="101"/>
      <c r="C48" s="101"/>
      <c r="D48" s="101"/>
      <c r="E48" s="101"/>
      <c r="F48" s="101"/>
      <c r="G48" s="101"/>
      <c r="H48" s="101"/>
      <c r="I48" s="101"/>
      <c r="J48" s="101"/>
    </row>
    <row r="49" spans="2:10" x14ac:dyDescent="0.2">
      <c r="B49" s="101"/>
      <c r="C49" s="101"/>
      <c r="D49" s="101"/>
      <c r="E49" s="101"/>
      <c r="F49" s="101"/>
      <c r="G49" s="101"/>
      <c r="H49" s="101"/>
      <c r="I49" s="101"/>
      <c r="J49" s="101"/>
    </row>
    <row r="50" spans="2:10" x14ac:dyDescent="0.2">
      <c r="B50" s="101"/>
      <c r="C50" s="101"/>
      <c r="D50" s="101"/>
      <c r="E50" s="101"/>
      <c r="F50" s="101"/>
      <c r="G50" s="101"/>
      <c r="H50" s="101"/>
      <c r="I50" s="101"/>
      <c r="J50" s="101"/>
    </row>
    <row r="51" spans="2:10" x14ac:dyDescent="0.2">
      <c r="B51" s="101"/>
      <c r="C51" s="101"/>
      <c r="D51" s="101"/>
      <c r="E51" s="101"/>
      <c r="F51" s="101"/>
      <c r="G51" s="101"/>
      <c r="H51" s="101"/>
      <c r="I51" s="101"/>
      <c r="J51" s="101"/>
    </row>
    <row r="52" spans="2:10" x14ac:dyDescent="0.2">
      <c r="B52" s="101"/>
      <c r="C52" s="101"/>
      <c r="D52" s="101"/>
      <c r="E52" s="101"/>
      <c r="F52" s="101"/>
      <c r="G52" s="101"/>
      <c r="H52" s="101"/>
      <c r="I52" s="101"/>
      <c r="J52" s="101"/>
    </row>
    <row r="53" spans="2:10" x14ac:dyDescent="0.2">
      <c r="B53" s="101"/>
      <c r="C53" s="101"/>
      <c r="D53" s="101"/>
      <c r="E53" s="101"/>
      <c r="F53" s="101"/>
      <c r="G53" s="101"/>
      <c r="H53" s="101"/>
      <c r="I53" s="101"/>
      <c r="J53" s="101"/>
    </row>
    <row r="54" spans="2:10" x14ac:dyDescent="0.2">
      <c r="B54" s="101"/>
      <c r="C54" s="101"/>
      <c r="D54" s="101"/>
      <c r="E54" s="101"/>
      <c r="F54" s="101"/>
      <c r="G54" s="101"/>
      <c r="H54" s="101"/>
      <c r="I54" s="101"/>
      <c r="J54" s="101"/>
    </row>
    <row r="55" spans="2:10" x14ac:dyDescent="0.2">
      <c r="B55" s="101"/>
      <c r="C55" s="101"/>
      <c r="D55" s="101"/>
      <c r="E55" s="101"/>
      <c r="F55" s="101"/>
      <c r="G55" s="101"/>
      <c r="H55" s="101"/>
      <c r="I55" s="101"/>
      <c r="J55" s="101"/>
    </row>
    <row r="56" spans="2:10" x14ac:dyDescent="0.2">
      <c r="B56" s="101"/>
      <c r="C56" s="101"/>
      <c r="D56" s="101"/>
      <c r="E56" s="101"/>
      <c r="F56" s="101"/>
      <c r="G56" s="101"/>
      <c r="H56" s="101"/>
      <c r="I56" s="101"/>
      <c r="J56" s="101"/>
    </row>
    <row r="57" spans="2:10" x14ac:dyDescent="0.2">
      <c r="B57" s="101"/>
      <c r="C57" s="101"/>
      <c r="D57" s="101"/>
      <c r="E57" s="101"/>
      <c r="F57" s="101"/>
      <c r="G57" s="101"/>
      <c r="H57" s="101"/>
      <c r="I57" s="101"/>
      <c r="J57" s="101"/>
    </row>
    <row r="58" spans="2:10" x14ac:dyDescent="0.2">
      <c r="B58" s="101"/>
      <c r="C58" s="101"/>
      <c r="D58" s="101"/>
      <c r="E58" s="101"/>
      <c r="F58" s="101"/>
      <c r="G58" s="101"/>
      <c r="H58" s="101"/>
      <c r="I58" s="101"/>
      <c r="J58" s="101"/>
    </row>
    <row r="59" spans="2:10" x14ac:dyDescent="0.2">
      <c r="B59" s="101"/>
      <c r="C59" s="101"/>
      <c r="D59" s="101"/>
      <c r="E59" s="101"/>
      <c r="F59" s="101"/>
      <c r="G59" s="101"/>
      <c r="H59" s="101"/>
      <c r="I59" s="101"/>
      <c r="J59" s="101"/>
    </row>
    <row r="60" spans="2:10" x14ac:dyDescent="0.2">
      <c r="B60" s="101"/>
      <c r="C60" s="101"/>
      <c r="D60" s="101"/>
      <c r="E60" s="101"/>
      <c r="F60" s="101"/>
      <c r="G60" s="101"/>
      <c r="H60" s="101"/>
      <c r="I60" s="101"/>
      <c r="J60" s="101"/>
    </row>
    <row r="61" spans="2:10" x14ac:dyDescent="0.2">
      <c r="B61" s="101"/>
      <c r="C61" s="101"/>
      <c r="D61" s="101"/>
      <c r="E61" s="101"/>
      <c r="F61" s="101"/>
      <c r="G61" s="101"/>
      <c r="H61" s="101"/>
      <c r="I61" s="101"/>
      <c r="J61" s="101"/>
    </row>
    <row r="62" spans="2:10" x14ac:dyDescent="0.2">
      <c r="B62" s="101"/>
      <c r="C62" s="101"/>
      <c r="D62" s="101"/>
      <c r="E62" s="101"/>
      <c r="F62" s="101"/>
      <c r="G62" s="101"/>
      <c r="H62" s="101"/>
      <c r="I62" s="101"/>
      <c r="J62" s="101"/>
    </row>
    <row r="63" spans="2:10" x14ac:dyDescent="0.2">
      <c r="B63" s="101"/>
      <c r="C63" s="101"/>
      <c r="D63" s="101"/>
      <c r="E63" s="101"/>
      <c r="F63" s="101"/>
      <c r="G63" s="101"/>
      <c r="H63" s="101"/>
      <c r="I63" s="101"/>
      <c r="J63" s="101"/>
    </row>
    <row r="64" spans="2:10" x14ac:dyDescent="0.2">
      <c r="B64" s="101"/>
      <c r="C64" s="101"/>
      <c r="D64" s="101"/>
      <c r="E64" s="101"/>
      <c r="F64" s="101"/>
      <c r="G64" s="101"/>
      <c r="H64" s="101"/>
      <c r="I64" s="101"/>
      <c r="J64" s="101"/>
    </row>
    <row r="65" spans="2:10" x14ac:dyDescent="0.2">
      <c r="B65" s="101"/>
      <c r="C65" s="101"/>
      <c r="D65" s="101"/>
      <c r="E65" s="101"/>
      <c r="F65" s="101"/>
      <c r="G65" s="101"/>
      <c r="H65" s="101"/>
      <c r="I65" s="101"/>
      <c r="J65" s="101"/>
    </row>
    <row r="66" spans="2:10" x14ac:dyDescent="0.2">
      <c r="B66" s="101"/>
      <c r="C66" s="101"/>
      <c r="D66" s="101"/>
      <c r="E66" s="101"/>
      <c r="F66" s="101"/>
      <c r="G66" s="101"/>
      <c r="H66" s="101"/>
      <c r="I66" s="101"/>
      <c r="J66" s="101"/>
    </row>
    <row r="67" spans="2:10" x14ac:dyDescent="0.2">
      <c r="B67" s="101"/>
      <c r="C67" s="101"/>
      <c r="D67" s="101"/>
      <c r="E67" s="101"/>
      <c r="F67" s="101"/>
      <c r="G67" s="101"/>
      <c r="H67" s="101"/>
      <c r="I67" s="101"/>
      <c r="J67" s="101"/>
    </row>
    <row r="68" spans="2:10" x14ac:dyDescent="0.2">
      <c r="B68" s="101"/>
      <c r="C68" s="101"/>
      <c r="D68" s="101"/>
      <c r="E68" s="101"/>
      <c r="F68" s="101"/>
      <c r="G68" s="101"/>
      <c r="H68" s="101"/>
      <c r="I68" s="101"/>
      <c r="J68" s="101"/>
    </row>
    <row r="69" spans="2:10" x14ac:dyDescent="0.2">
      <c r="B69" s="101"/>
      <c r="C69" s="101"/>
      <c r="D69" s="101"/>
      <c r="E69" s="101"/>
      <c r="F69" s="101"/>
      <c r="G69" s="101"/>
      <c r="H69" s="101"/>
      <c r="I69" s="101"/>
      <c r="J69" s="101"/>
    </row>
    <row r="70" spans="2:10" x14ac:dyDescent="0.2">
      <c r="B70" s="101"/>
      <c r="C70" s="101"/>
      <c r="D70" s="101"/>
      <c r="E70" s="101"/>
      <c r="F70" s="101"/>
      <c r="G70" s="101"/>
      <c r="H70" s="101"/>
      <c r="I70" s="101"/>
      <c r="J70" s="101"/>
    </row>
    <row r="71" spans="2:10" x14ac:dyDescent="0.2">
      <c r="B71" s="101"/>
      <c r="C71" s="101"/>
      <c r="D71" s="101"/>
      <c r="E71" s="101"/>
      <c r="F71" s="101"/>
      <c r="G71" s="101"/>
      <c r="H71" s="101"/>
      <c r="I71" s="101"/>
      <c r="J71" s="101"/>
    </row>
    <row r="72" spans="2:10" x14ac:dyDescent="0.2">
      <c r="B72" s="101"/>
      <c r="C72" s="101"/>
      <c r="D72" s="101"/>
      <c r="E72" s="101"/>
      <c r="F72" s="101"/>
      <c r="G72" s="101"/>
      <c r="H72" s="101"/>
      <c r="I72" s="101"/>
      <c r="J72" s="101"/>
    </row>
    <row r="73" spans="2:10" x14ac:dyDescent="0.2">
      <c r="B73" s="101"/>
      <c r="C73" s="101"/>
      <c r="D73" s="101"/>
      <c r="E73" s="101"/>
      <c r="F73" s="101"/>
      <c r="G73" s="101"/>
      <c r="H73" s="101"/>
      <c r="I73" s="101"/>
      <c r="J73" s="101"/>
    </row>
    <row r="74" spans="2:10" x14ac:dyDescent="0.2">
      <c r="B74" s="101"/>
      <c r="C74" s="101"/>
      <c r="D74" s="101"/>
      <c r="E74" s="101"/>
      <c r="F74" s="101"/>
      <c r="G74" s="101"/>
      <c r="H74" s="101"/>
      <c r="I74" s="101"/>
      <c r="J74" s="101"/>
    </row>
    <row r="75" spans="2:10" x14ac:dyDescent="0.2">
      <c r="B75" s="101"/>
      <c r="C75" s="101"/>
      <c r="D75" s="101"/>
      <c r="E75" s="101"/>
      <c r="F75" s="101"/>
      <c r="G75" s="101"/>
      <c r="H75" s="101"/>
      <c r="I75" s="101"/>
      <c r="J75" s="101"/>
    </row>
    <row r="76" spans="2:10" x14ac:dyDescent="0.2">
      <c r="B76" s="101"/>
      <c r="C76" s="101"/>
      <c r="D76" s="101"/>
      <c r="E76" s="101"/>
      <c r="F76" s="101"/>
      <c r="G76" s="101"/>
      <c r="H76" s="101"/>
      <c r="I76" s="101"/>
      <c r="J76" s="101"/>
    </row>
    <row r="77" spans="2:10" x14ac:dyDescent="0.2">
      <c r="B77" s="101"/>
      <c r="C77" s="101"/>
      <c r="D77" s="101"/>
      <c r="E77" s="101"/>
      <c r="F77" s="101"/>
      <c r="G77" s="101"/>
      <c r="H77" s="101"/>
      <c r="I77" s="101"/>
      <c r="J77" s="101"/>
    </row>
    <row r="78" spans="2:10" x14ac:dyDescent="0.2">
      <c r="B78" s="101"/>
      <c r="C78" s="101"/>
      <c r="D78" s="101"/>
      <c r="E78" s="101"/>
      <c r="F78" s="101"/>
      <c r="G78" s="101"/>
      <c r="H78" s="101"/>
      <c r="I78" s="101"/>
      <c r="J78" s="101"/>
    </row>
    <row r="79" spans="2:10" x14ac:dyDescent="0.2">
      <c r="B79" s="101"/>
      <c r="C79" s="101"/>
      <c r="D79" s="101"/>
      <c r="E79" s="101"/>
      <c r="F79" s="101"/>
      <c r="G79" s="101"/>
      <c r="H79" s="101"/>
      <c r="I79" s="101"/>
      <c r="J79" s="101"/>
    </row>
    <row r="80" spans="2:10" x14ac:dyDescent="0.2">
      <c r="B80" s="101"/>
      <c r="C80" s="101"/>
      <c r="D80" s="101"/>
      <c r="E80" s="101"/>
      <c r="F80" s="101"/>
      <c r="G80" s="101"/>
      <c r="H80" s="101"/>
      <c r="I80" s="101"/>
      <c r="J80" s="101"/>
    </row>
    <row r="81" spans="2:10" x14ac:dyDescent="0.2">
      <c r="B81" s="101"/>
      <c r="C81" s="101"/>
      <c r="D81" s="101"/>
      <c r="E81" s="101"/>
      <c r="F81" s="101"/>
      <c r="G81" s="101"/>
      <c r="H81" s="101"/>
      <c r="I81" s="101"/>
      <c r="J81" s="101"/>
    </row>
    <row r="82" spans="2:10" x14ac:dyDescent="0.2">
      <c r="B82" s="101"/>
      <c r="C82" s="101"/>
      <c r="D82" s="101"/>
      <c r="E82" s="101"/>
      <c r="F82" s="101"/>
      <c r="G82" s="101"/>
      <c r="H82" s="101"/>
      <c r="I82" s="101"/>
      <c r="J82" s="101"/>
    </row>
    <row r="83" spans="2:10" x14ac:dyDescent="0.2">
      <c r="B83" s="101"/>
      <c r="C83" s="101"/>
      <c r="D83" s="101"/>
      <c r="E83" s="101"/>
      <c r="F83" s="101"/>
      <c r="G83" s="101"/>
      <c r="H83" s="101"/>
      <c r="I83" s="101"/>
      <c r="J83" s="101"/>
    </row>
    <row r="84" spans="2:10" x14ac:dyDescent="0.2">
      <c r="B84" s="101"/>
      <c r="C84" s="101"/>
      <c r="D84" s="101"/>
      <c r="E84" s="101"/>
      <c r="F84" s="101"/>
      <c r="G84" s="101"/>
      <c r="H84" s="101"/>
      <c r="I84" s="101"/>
      <c r="J84" s="101"/>
    </row>
    <row r="85" spans="2:10" x14ac:dyDescent="0.2">
      <c r="B85" s="101"/>
      <c r="C85" s="101"/>
      <c r="D85" s="101"/>
      <c r="E85" s="101"/>
      <c r="F85" s="101"/>
      <c r="G85" s="101"/>
      <c r="H85" s="101"/>
      <c r="I85" s="101"/>
      <c r="J85" s="101"/>
    </row>
    <row r="86" spans="2:10" x14ac:dyDescent="0.2">
      <c r="B86" s="101"/>
      <c r="C86" s="101"/>
      <c r="D86" s="101"/>
      <c r="E86" s="101"/>
      <c r="F86" s="101"/>
      <c r="G86" s="101"/>
      <c r="H86" s="101"/>
      <c r="I86" s="101"/>
      <c r="J86" s="101"/>
    </row>
    <row r="87" spans="2:10" x14ac:dyDescent="0.2">
      <c r="B87" s="101"/>
      <c r="C87" s="101"/>
      <c r="D87" s="101"/>
      <c r="E87" s="101"/>
      <c r="F87" s="101"/>
      <c r="G87" s="101"/>
      <c r="H87" s="101"/>
      <c r="I87" s="101"/>
      <c r="J87" s="101"/>
    </row>
    <row r="88" spans="2:10" x14ac:dyDescent="0.2">
      <c r="B88" s="101"/>
      <c r="C88" s="101"/>
      <c r="D88" s="101"/>
      <c r="E88" s="101"/>
      <c r="F88" s="101"/>
      <c r="G88" s="101"/>
      <c r="H88" s="101"/>
      <c r="I88" s="101"/>
      <c r="J88" s="101"/>
    </row>
    <row r="89" spans="2:10" x14ac:dyDescent="0.2">
      <c r="B89" s="101"/>
      <c r="C89" s="101"/>
      <c r="D89" s="101"/>
      <c r="E89" s="101"/>
      <c r="F89" s="101"/>
      <c r="G89" s="101"/>
      <c r="H89" s="101"/>
      <c r="I89" s="101"/>
      <c r="J89" s="101"/>
    </row>
    <row r="90" spans="2:10" x14ac:dyDescent="0.2">
      <c r="B90" s="101"/>
      <c r="C90" s="101"/>
      <c r="D90" s="101"/>
      <c r="E90" s="101"/>
      <c r="F90" s="101"/>
      <c r="G90" s="101"/>
      <c r="H90" s="101"/>
      <c r="I90" s="101"/>
      <c r="J90" s="101"/>
    </row>
    <row r="91" spans="2:10" x14ac:dyDescent="0.2">
      <c r="B91" s="101"/>
      <c r="C91" s="101"/>
      <c r="D91" s="101"/>
      <c r="E91" s="101"/>
      <c r="F91" s="101"/>
      <c r="G91" s="101"/>
      <c r="H91" s="101"/>
      <c r="I91" s="101"/>
      <c r="J91" s="101"/>
    </row>
    <row r="92" spans="2:10" x14ac:dyDescent="0.2">
      <c r="B92" s="101"/>
      <c r="C92" s="101"/>
      <c r="D92" s="101"/>
      <c r="E92" s="101"/>
      <c r="F92" s="101"/>
      <c r="G92" s="101"/>
      <c r="H92" s="101"/>
      <c r="I92" s="101"/>
      <c r="J92" s="101"/>
    </row>
    <row r="93" spans="2:10" x14ac:dyDescent="0.2">
      <c r="B93" s="101"/>
      <c r="C93" s="101"/>
      <c r="D93" s="101"/>
      <c r="E93" s="101"/>
      <c r="F93" s="101"/>
      <c r="G93" s="101"/>
      <c r="H93" s="101"/>
      <c r="I93" s="101"/>
      <c r="J93" s="101"/>
    </row>
    <row r="94" spans="2:10" x14ac:dyDescent="0.2">
      <c r="B94" s="101"/>
      <c r="C94" s="101"/>
      <c r="D94" s="101"/>
      <c r="E94" s="101"/>
      <c r="F94" s="101"/>
      <c r="G94" s="101"/>
      <c r="H94" s="101"/>
      <c r="I94" s="101"/>
      <c r="J94" s="101"/>
    </row>
    <row r="95" spans="2:10" x14ac:dyDescent="0.2">
      <c r="B95" s="101"/>
      <c r="C95" s="101"/>
      <c r="D95" s="101"/>
      <c r="E95" s="101"/>
      <c r="F95" s="101"/>
      <c r="G95" s="101"/>
      <c r="H95" s="101"/>
      <c r="I95" s="101"/>
      <c r="J95" s="101"/>
    </row>
  </sheetData>
  <mergeCells count="16">
    <mergeCell ref="A28:A29"/>
    <mergeCell ref="B3:B4"/>
    <mergeCell ref="B12:B13"/>
    <mergeCell ref="B21:B22"/>
    <mergeCell ref="D3:D4"/>
    <mergeCell ref="F3:F4"/>
    <mergeCell ref="C21:C22"/>
    <mergeCell ref="D21:D22"/>
    <mergeCell ref="F21:F22"/>
    <mergeCell ref="H21:H22"/>
    <mergeCell ref="H3:H4"/>
    <mergeCell ref="C3:C4"/>
    <mergeCell ref="C12:C13"/>
    <mergeCell ref="D12:D13"/>
    <mergeCell ref="F12:F13"/>
    <mergeCell ref="H12:H13"/>
  </mergeCells>
  <phoneticPr fontId="10" type="noConversion"/>
  <pageMargins left="0.74803149606299213" right="0.74803149606299213" top="0.98425196850393704" bottom="0.98425196850393704" header="0" footer="0"/>
  <pageSetup scale="73" orientation="landscape" r:id="rId1"/>
  <headerFooter alignWithMargins="0"/>
  <ignoredErrors>
    <ignoredError sqref="F25:J25 F14:I15 F18:I18 G5:I6 F23:J23 G7:I7 G8:I8 G9:I9 F16:I17 F24:H2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19"/>
  <sheetViews>
    <sheetView zoomScaleNormal="100" workbookViewId="0">
      <selection activeCell="A18" sqref="A18"/>
    </sheetView>
  </sheetViews>
  <sheetFormatPr baseColWidth="10" defaultRowHeight="12.75" x14ac:dyDescent="0.2"/>
  <cols>
    <col min="1" max="1" width="21" customWidth="1"/>
    <col min="2" max="2" width="29.7109375" customWidth="1"/>
    <col min="3" max="3" width="11.85546875" customWidth="1"/>
    <col min="4" max="4" width="14.42578125" customWidth="1"/>
  </cols>
  <sheetData>
    <row r="2" spans="1:4" ht="13.5" thickBot="1" x14ac:dyDescent="0.25"/>
    <row r="3" spans="1:4" x14ac:dyDescent="0.2">
      <c r="A3" s="187" t="s">
        <v>36</v>
      </c>
      <c r="B3" s="187" t="s">
        <v>33</v>
      </c>
      <c r="C3" s="187" t="s">
        <v>44</v>
      </c>
      <c r="D3" s="189" t="s">
        <v>67</v>
      </c>
    </row>
    <row r="4" spans="1:4" ht="13.5" thickBot="1" x14ac:dyDescent="0.25">
      <c r="A4" s="188"/>
      <c r="B4" s="188"/>
      <c r="C4" s="188"/>
      <c r="D4" s="190"/>
    </row>
    <row r="5" spans="1:4" x14ac:dyDescent="0.2">
      <c r="A5" s="89" t="s">
        <v>59</v>
      </c>
      <c r="B5" s="90" t="s">
        <v>23</v>
      </c>
      <c r="C5" s="90" t="s">
        <v>45</v>
      </c>
      <c r="D5" s="106">
        <f>+'ADM Y UTILIDADES'!J5+'ADM Y UTILIDADES'!J14+'ADM Y UTILIDADES'!J23</f>
        <v>4.7325159266666663</v>
      </c>
    </row>
    <row r="6" spans="1:4" x14ac:dyDescent="0.2">
      <c r="A6" s="87" t="s">
        <v>59</v>
      </c>
      <c r="B6" s="88" t="s">
        <v>24</v>
      </c>
      <c r="C6" s="88" t="s">
        <v>45</v>
      </c>
      <c r="D6" s="107">
        <f>+'ADM Y UTILIDADES'!J6+'ADM Y UTILIDADES'!J15+'ADM Y UTILIDADES'!J23</f>
        <v>4.7611353988888885</v>
      </c>
    </row>
    <row r="7" spans="1:4" x14ac:dyDescent="0.2">
      <c r="A7" s="87" t="s">
        <v>46</v>
      </c>
      <c r="B7" s="88" t="s">
        <v>23</v>
      </c>
      <c r="C7" s="88" t="s">
        <v>45</v>
      </c>
      <c r="D7" s="107">
        <f>+'ADM Y UTILIDADES'!J7+'ADM Y UTILIDADES'!J16+'ADM Y UTILIDADES'!J24</f>
        <v>4.7325159266666663</v>
      </c>
    </row>
    <row r="8" spans="1:4" x14ac:dyDescent="0.2">
      <c r="A8" s="120" t="s">
        <v>46</v>
      </c>
      <c r="B8" s="121" t="s">
        <v>24</v>
      </c>
      <c r="C8" s="88" t="s">
        <v>45</v>
      </c>
      <c r="D8" s="107">
        <f>+'ADM Y UTILIDADES'!J8+'ADM Y UTILIDADES'!J17+'ADM Y UTILIDADES'!J24</f>
        <v>4.7611353988888885</v>
      </c>
    </row>
    <row r="9" spans="1:4" ht="13.5" thickBot="1" x14ac:dyDescent="0.25">
      <c r="A9" s="53" t="s">
        <v>61</v>
      </c>
      <c r="B9" s="54" t="s">
        <v>23</v>
      </c>
      <c r="C9" s="54" t="s">
        <v>45</v>
      </c>
      <c r="D9" s="108">
        <f>+'ADM Y UTILIDADES'!J9+'ADM Y UTILIDADES'!J18+'ADM Y UTILIDADES'!J25</f>
        <v>5.762816926666666</v>
      </c>
    </row>
    <row r="10" spans="1:4" x14ac:dyDescent="0.2">
      <c r="A10" s="89" t="s">
        <v>59</v>
      </c>
      <c r="B10" s="90" t="s">
        <v>23</v>
      </c>
      <c r="C10" s="90" t="s">
        <v>68</v>
      </c>
      <c r="D10" s="106">
        <f>D5/30*7</f>
        <v>1.1042537162222221</v>
      </c>
    </row>
    <row r="11" spans="1:4" x14ac:dyDescent="0.2">
      <c r="A11" s="87" t="s">
        <v>59</v>
      </c>
      <c r="B11" s="88" t="s">
        <v>24</v>
      </c>
      <c r="C11" s="88" t="s">
        <v>68</v>
      </c>
      <c r="D11" s="107">
        <f>D6/30*7</f>
        <v>1.110931593074074</v>
      </c>
    </row>
    <row r="12" spans="1:4" x14ac:dyDescent="0.2">
      <c r="A12" s="87" t="s">
        <v>46</v>
      </c>
      <c r="B12" s="88" t="s">
        <v>23</v>
      </c>
      <c r="C12" s="88" t="s">
        <v>68</v>
      </c>
      <c r="D12" s="107">
        <f>D7/30*7</f>
        <v>1.1042537162222221</v>
      </c>
    </row>
    <row r="13" spans="1:4" x14ac:dyDescent="0.2">
      <c r="A13" s="120" t="s">
        <v>46</v>
      </c>
      <c r="B13" s="121" t="s">
        <v>24</v>
      </c>
      <c r="C13" s="88" t="s">
        <v>68</v>
      </c>
      <c r="D13" s="107">
        <f>D8/30*7</f>
        <v>1.110931593074074</v>
      </c>
    </row>
    <row r="14" spans="1:4" ht="13.5" thickBot="1" x14ac:dyDescent="0.25">
      <c r="A14" s="53" t="s">
        <v>61</v>
      </c>
      <c r="B14" s="54" t="s">
        <v>23</v>
      </c>
      <c r="C14" s="54" t="s">
        <v>68</v>
      </c>
      <c r="D14" s="108">
        <f>D9/30*7</f>
        <v>1.3446572828888887</v>
      </c>
    </row>
    <row r="15" spans="1:4" x14ac:dyDescent="0.2">
      <c r="A15" s="89" t="s">
        <v>59</v>
      </c>
      <c r="B15" s="90" t="s">
        <v>23</v>
      </c>
      <c r="C15" s="90" t="s">
        <v>69</v>
      </c>
      <c r="D15" s="106">
        <f>D5/30</f>
        <v>0.15775053088888888</v>
      </c>
    </row>
    <row r="16" spans="1:4" x14ac:dyDescent="0.2">
      <c r="A16" s="87" t="s">
        <v>59</v>
      </c>
      <c r="B16" s="88" t="s">
        <v>24</v>
      </c>
      <c r="C16" s="88" t="s">
        <v>69</v>
      </c>
      <c r="D16" s="107">
        <f>D6/30</f>
        <v>0.15870451329629628</v>
      </c>
    </row>
    <row r="17" spans="1:4" x14ac:dyDescent="0.2">
      <c r="A17" s="87" t="s">
        <v>46</v>
      </c>
      <c r="B17" s="88" t="s">
        <v>23</v>
      </c>
      <c r="C17" s="88" t="s">
        <v>69</v>
      </c>
      <c r="D17" s="107">
        <f>D7/30</f>
        <v>0.15775053088888888</v>
      </c>
    </row>
    <row r="18" spans="1:4" x14ac:dyDescent="0.2">
      <c r="A18" s="120" t="s">
        <v>46</v>
      </c>
      <c r="B18" s="121" t="s">
        <v>24</v>
      </c>
      <c r="C18" s="88" t="s">
        <v>69</v>
      </c>
      <c r="D18" s="107">
        <f>D8/30</f>
        <v>0.15870451329629628</v>
      </c>
    </row>
    <row r="19" spans="1:4" ht="13.5" thickBot="1" x14ac:dyDescent="0.25">
      <c r="A19" s="53" t="s">
        <v>61</v>
      </c>
      <c r="B19" s="54" t="s">
        <v>23</v>
      </c>
      <c r="C19" s="54" t="s">
        <v>69</v>
      </c>
      <c r="D19" s="108">
        <f>D9/30</f>
        <v>0.19209389755555553</v>
      </c>
    </row>
  </sheetData>
  <mergeCells count="4">
    <mergeCell ref="B3:B4"/>
    <mergeCell ref="D3:D4"/>
    <mergeCell ref="C3:C4"/>
    <mergeCell ref="A3:A4"/>
  </mergeCells>
  <phoneticPr fontId="10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RR HH</vt:lpstr>
      <vt:lpstr>INSTR-HERR</vt:lpstr>
      <vt:lpstr>LOGISTICA</vt:lpstr>
      <vt:lpstr>ADM Y UTILIDADES</vt:lpstr>
      <vt:lpstr>RESUMEN REGION 3</vt:lpstr>
      <vt:lpstr>'ADM Y UTILIDADES'!Área_de_impresión</vt:lpstr>
      <vt:lpstr>'INSTR-HERR'!Área_de_impresión</vt:lpstr>
      <vt:lpstr>LOGISTICA!Área_de_impresión</vt:lpstr>
      <vt:lpstr>'RESUMEN REGION 3'!Área_de_impresión</vt:lpstr>
      <vt:lpstr>'RR HH'!Área_de_impresión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Roberto Juan Surco Arratia</cp:lastModifiedBy>
  <cp:lastPrinted>2013-04-03T22:23:55Z</cp:lastPrinted>
  <dcterms:created xsi:type="dcterms:W3CDTF">2006-10-21T16:32:25Z</dcterms:created>
  <dcterms:modified xsi:type="dcterms:W3CDTF">2014-07-21T19:43:52Z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-1835824324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